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630"/>
  </bookViews>
  <sheets>
    <sheet name="Повар Кондитер" sheetId="5" r:id="rId1"/>
    <sheet name="Сводные по бюджету времени" sheetId="7" r:id="rId2"/>
    <sheet name="Практика" sheetId="6" r:id="rId3"/>
    <sheet name="Свод в неделях" sheetId="8" r:id="rId4"/>
  </sheets>
  <calcPr calcId="162913"/>
</workbook>
</file>

<file path=xl/calcChain.xml><?xml version="1.0" encoding="utf-8"?>
<calcChain xmlns="http://schemas.openxmlformats.org/spreadsheetml/2006/main">
  <c r="G84" i="5" l="1"/>
  <c r="L84" i="5"/>
  <c r="G73" i="5"/>
  <c r="H73" i="5"/>
  <c r="I73" i="5"/>
  <c r="J73" i="5"/>
  <c r="K73" i="5"/>
  <c r="L73" i="5"/>
  <c r="G67" i="5"/>
  <c r="H67" i="5"/>
  <c r="I67" i="5"/>
  <c r="J67" i="5"/>
  <c r="K67" i="5"/>
  <c r="L67" i="5"/>
  <c r="G60" i="5"/>
  <c r="H60" i="5"/>
  <c r="H42" i="5" s="1"/>
  <c r="H41" i="5" s="1"/>
  <c r="I60" i="5"/>
  <c r="J60" i="5"/>
  <c r="K60" i="5"/>
  <c r="K42" i="5" s="1"/>
  <c r="K41" i="5" s="1"/>
  <c r="L60" i="5"/>
  <c r="L42" i="5" s="1"/>
  <c r="L41" i="5" s="1"/>
  <c r="M60" i="5"/>
  <c r="G50" i="5"/>
  <c r="H50" i="5"/>
  <c r="I50" i="5"/>
  <c r="J50" i="5"/>
  <c r="K50" i="5"/>
  <c r="L50" i="5"/>
  <c r="G43" i="5"/>
  <c r="H43" i="5"/>
  <c r="I43" i="5"/>
  <c r="J43" i="5"/>
  <c r="K43" i="5"/>
  <c r="L43" i="5"/>
  <c r="G42" i="5"/>
  <c r="G41" i="5" s="1"/>
  <c r="I42" i="5"/>
  <c r="I41" i="5" s="1"/>
  <c r="G26" i="5"/>
  <c r="H26" i="5"/>
  <c r="I26" i="5"/>
  <c r="J26" i="5"/>
  <c r="K26" i="5"/>
  <c r="L26" i="5"/>
  <c r="M26" i="5"/>
  <c r="N26" i="5"/>
  <c r="G17" i="5"/>
  <c r="H17" i="5"/>
  <c r="I17" i="5"/>
  <c r="J17" i="5"/>
  <c r="K17" i="5"/>
  <c r="L17" i="5"/>
  <c r="M17" i="5"/>
  <c r="N17" i="5"/>
  <c r="G8" i="5"/>
  <c r="H8" i="5"/>
  <c r="I8" i="5"/>
  <c r="J8" i="5"/>
  <c r="K8" i="5"/>
  <c r="L8" i="5"/>
  <c r="M8" i="5"/>
  <c r="G7" i="5"/>
  <c r="K7" i="5"/>
  <c r="G23" i="5"/>
  <c r="H23" i="5"/>
  <c r="I23" i="5"/>
  <c r="I7" i="5" s="1"/>
  <c r="J23" i="5"/>
  <c r="K23" i="5"/>
  <c r="L23" i="5"/>
  <c r="M23" i="5"/>
  <c r="M7" i="5" s="1"/>
  <c r="N23" i="5"/>
  <c r="O23" i="5"/>
  <c r="P23" i="5"/>
  <c r="Q23" i="5"/>
  <c r="R23" i="5"/>
  <c r="S23" i="5"/>
  <c r="T23" i="5"/>
  <c r="U23" i="5"/>
  <c r="V23" i="5"/>
  <c r="W23" i="5"/>
  <c r="X23" i="5"/>
  <c r="Y23" i="5"/>
  <c r="I84" i="5" l="1"/>
  <c r="K84" i="5"/>
  <c r="J42" i="5"/>
  <c r="H84" i="5"/>
  <c r="L7" i="5"/>
  <c r="J7" i="5"/>
  <c r="H7" i="5"/>
  <c r="AD23" i="5"/>
  <c r="AC23" i="5"/>
  <c r="AB23" i="5"/>
  <c r="AA23" i="5"/>
  <c r="Z23" i="5"/>
  <c r="F23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F17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N7" i="5" s="1"/>
  <c r="F8" i="5"/>
  <c r="J41" i="5" l="1"/>
  <c r="J84" i="5"/>
  <c r="I29" i="8"/>
  <c r="H29" i="8"/>
  <c r="G29" i="8"/>
  <c r="F29" i="8"/>
  <c r="E29" i="8"/>
  <c r="D29" i="8"/>
  <c r="C29" i="8"/>
  <c r="B29" i="8"/>
  <c r="J28" i="8"/>
  <c r="J27" i="8"/>
  <c r="J26" i="8"/>
  <c r="J25" i="8"/>
  <c r="J17" i="7"/>
  <c r="I17" i="7"/>
  <c r="H17" i="7"/>
  <c r="F17" i="7"/>
  <c r="E17" i="7"/>
  <c r="D17" i="7"/>
  <c r="B17" i="7"/>
  <c r="J29" i="8" l="1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M43" i="5" l="1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F43" i="5"/>
  <c r="M50" i="5" l="1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F5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F60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F67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F73" i="5"/>
  <c r="R42" i="5" l="1"/>
  <c r="N42" i="5"/>
  <c r="N84" i="5" s="1"/>
  <c r="V42" i="5"/>
  <c r="Z42" i="5"/>
  <c r="AD42" i="5"/>
  <c r="AB42" i="5"/>
  <c r="X42" i="5"/>
  <c r="T42" i="5"/>
  <c r="P42" i="5"/>
  <c r="Y42" i="5"/>
  <c r="U42" i="5"/>
  <c r="S42" i="5"/>
  <c r="Q42" i="5"/>
  <c r="O42" i="5"/>
  <c r="M42" i="5"/>
  <c r="M84" i="5" s="1"/>
  <c r="AC42" i="5"/>
  <c r="AA42" i="5"/>
  <c r="W42" i="5"/>
  <c r="F42" i="5"/>
  <c r="S41" i="5" l="1"/>
  <c r="S86" i="5" s="1"/>
  <c r="M41" i="5"/>
  <c r="Q41" i="5"/>
  <c r="Q86" i="5" s="1"/>
  <c r="U41" i="5"/>
  <c r="U86" i="5" s="1"/>
  <c r="N41" i="5"/>
  <c r="O41" i="5"/>
  <c r="O86" i="5" s="1"/>
  <c r="F41" i="5"/>
  <c r="AC41" i="5"/>
  <c r="AC86" i="5" s="1"/>
  <c r="AA41" i="5"/>
  <c r="AA86" i="5" s="1"/>
  <c r="W41" i="5"/>
  <c r="W86" i="5" s="1"/>
  <c r="Y41" i="5"/>
  <c r="Y86" i="5" s="1"/>
  <c r="P41" i="5"/>
  <c r="X41" i="5"/>
  <c r="X86" i="5" s="1"/>
  <c r="AD41" i="5"/>
  <c r="AD86" i="5" s="1"/>
  <c r="V41" i="5"/>
  <c r="V86" i="5" s="1"/>
  <c r="R41" i="5"/>
  <c r="T41" i="5"/>
  <c r="T86" i="5" s="1"/>
  <c r="AB41" i="5"/>
  <c r="AB86" i="5" s="1"/>
  <c r="Z41" i="5"/>
  <c r="Z86" i="5" s="1"/>
  <c r="F30" i="5"/>
  <c r="F31" i="5"/>
  <c r="F32" i="5"/>
  <c r="F34" i="5"/>
  <c r="F35" i="5"/>
  <c r="F36" i="5"/>
  <c r="F37" i="5"/>
  <c r="F38" i="5"/>
  <c r="F39" i="5"/>
  <c r="F40" i="5"/>
  <c r="F26" i="5" l="1"/>
  <c r="F7" i="5"/>
  <c r="F84" i="5" l="1"/>
  <c r="M79" i="5"/>
  <c r="R13" i="6" l="1"/>
  <c r="Q13" i="6"/>
  <c r="P13" i="6"/>
  <c r="O13" i="6"/>
  <c r="N13" i="6"/>
  <c r="M13" i="6"/>
  <c r="K13" i="6"/>
  <c r="G13" i="6"/>
  <c r="D13" i="6" l="1"/>
  <c r="E13" i="6"/>
  <c r="F13" i="6"/>
  <c r="H13" i="6"/>
  <c r="I13" i="6"/>
  <c r="J13" i="6"/>
  <c r="L13" i="6"/>
  <c r="C13" i="6"/>
  <c r="S13" i="6" l="1"/>
</calcChain>
</file>

<file path=xl/sharedStrings.xml><?xml version="1.0" encoding="utf-8"?>
<sst xmlns="http://schemas.openxmlformats.org/spreadsheetml/2006/main" count="343" uniqueCount="230">
  <si>
    <t>Индекс</t>
  </si>
  <si>
    <t>Наименование циклов, дисциплин, профессиональных модулей, МДК, практик</t>
  </si>
  <si>
    <t>в т.ч.</t>
  </si>
  <si>
    <t>1 курс</t>
  </si>
  <si>
    <t>2 курс</t>
  </si>
  <si>
    <t>3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</si>
  <si>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</si>
  <si>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</si>
  <si>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</si>
  <si>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</si>
  <si>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</si>
  <si>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</si>
  <si>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Иностранный язык</t>
  </si>
  <si>
    <t>История</t>
  </si>
  <si>
    <t>Физическая культура</t>
  </si>
  <si>
    <t>Общеобразовательный цикл</t>
  </si>
  <si>
    <t>ОП.00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</si>
  <si>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</si>
  <si>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</si>
  <si>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</si>
  <si>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</si>
  <si>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</si>
  <si>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</si>
  <si>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</si>
  <si>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</si>
  <si>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</si>
  <si>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</si>
  <si>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</si>
  <si>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ПМ.02</t>
  </si>
  <si>
    <t>ПМ.03</t>
  </si>
  <si>
    <t>МДК.01.01</t>
  </si>
  <si>
    <t>МДК.02.01</t>
  </si>
  <si>
    <t>МДК.03.01</t>
  </si>
  <si>
    <t>Всего</t>
  </si>
  <si>
    <t>дисциплин и МДК</t>
  </si>
  <si>
    <t>дифф.зачётов</t>
  </si>
  <si>
    <t>ПМ.04</t>
  </si>
  <si>
    <t>МДК.04.01</t>
  </si>
  <si>
    <t>Промежуточная аттестация</t>
  </si>
  <si>
    <t>Базовые общеобразовательные учебные дисциплины</t>
  </si>
  <si>
    <t>ОБЖ</t>
  </si>
  <si>
    <t>Количество часов на освоение программы учебной / производственной практик</t>
  </si>
  <si>
    <t>ПМ</t>
  </si>
  <si>
    <t>у/п</t>
  </si>
  <si>
    <t>п/п</t>
  </si>
  <si>
    <t>ПМ. 01</t>
  </si>
  <si>
    <t>ПМ. 02</t>
  </si>
  <si>
    <t>ПМ. 04</t>
  </si>
  <si>
    <t>курс</t>
  </si>
  <si>
    <t>Обучение по дисциплинам и междисциплинарным курсам</t>
  </si>
  <si>
    <t>учебная практика,производственная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</si>
  <si>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</si>
  <si>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</si>
  <si>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</si>
  <si>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1 сем</t>
  </si>
  <si>
    <t>2 сем</t>
  </si>
  <si>
    <t>УП 02</t>
  </si>
  <si>
    <t>Учебная практика</t>
  </si>
  <si>
    <t>ПП 02</t>
  </si>
  <si>
    <t>Производственная практика</t>
  </si>
  <si>
    <t>ПМ.05</t>
  </si>
  <si>
    <t>ОУД.00</t>
  </si>
  <si>
    <t xml:space="preserve">Русский язык </t>
  </si>
  <si>
    <t>Литература</t>
  </si>
  <si>
    <t>ОУДБ.02</t>
  </si>
  <si>
    <t>ОУДБ.03</t>
  </si>
  <si>
    <t>ОУДБ.04</t>
  </si>
  <si>
    <t>ОУДБ.05</t>
  </si>
  <si>
    <t>ОУДБ.06</t>
  </si>
  <si>
    <t>ОУДБ.07</t>
  </si>
  <si>
    <t>Информатика</t>
  </si>
  <si>
    <t>Химия</t>
  </si>
  <si>
    <t>Биология</t>
  </si>
  <si>
    <t>УДД.01</t>
  </si>
  <si>
    <t>Основы микробиологии,физиологии питания, санитарии и гигиены</t>
  </si>
  <si>
    <t>Основы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</si>
  <si>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</si>
  <si>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</si>
  <si>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4 курс</t>
  </si>
  <si>
    <t>7 семестр</t>
  </si>
  <si>
    <t>8 семестр</t>
  </si>
  <si>
    <t>Основы калькуляции и учёта</t>
  </si>
  <si>
    <t>Охрана труда</t>
  </si>
  <si>
    <t>Иностранный язык в профессиональной деятельности</t>
  </si>
  <si>
    <t>ОП.06</t>
  </si>
  <si>
    <t>ОП.07</t>
  </si>
  <si>
    <t>ОП.08</t>
  </si>
  <si>
    <t>ОП.09</t>
  </si>
  <si>
    <t>ОП.10</t>
  </si>
  <si>
    <t>Приготовление  и подготовка к реализации полуфабрткатов для блюд, кулинарных изделий  разнообразного ассортимента</t>
  </si>
  <si>
    <t>МДК.01.02</t>
  </si>
  <si>
    <t>УП 01</t>
  </si>
  <si>
    <t>ПП 01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</si>
  <si>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</si>
  <si>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 xml:space="preserve">Организация приговления, подготовки к реализации  и презентации горячих блюд, кулинарных изделий, закусок </t>
  </si>
  <si>
    <t>Процессы приготовления, подготовки к реализации и презентации горячих блюд, кулинарных изделий, закусок</t>
  </si>
  <si>
    <t>МДК.02.02</t>
  </si>
  <si>
    <t>Организация  приготовления,  подготовка  к реализации и презентации холодных блюд, кулинарных изделий, закусок</t>
  </si>
  <si>
    <t>Приготовление, оформление и подготовка  к реализации и презентации холодных блюд, кулинарных изделий, закусок разнообразного ассортимента</t>
  </si>
  <si>
    <t>МДК.03.02</t>
  </si>
  <si>
    <t>Процессы приготовления, подготовки к реализации и презентации холодных блюд, кулинарных изделей, закусок</t>
  </si>
  <si>
    <t>Приготовление, оформление и подготоака к реализации холодных и горячих сладких  блюд, десертов, напитков разнообразного ассортимента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</si>
  <si>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</si>
  <si>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</si>
  <si>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 и напитков</t>
  </si>
  <si>
    <t>Приготовление, оформление и подготовка к реализации хлебобулочных, мучных кондитерских изделей, разнообразного ассортимента</t>
  </si>
  <si>
    <t>МДК.05.01</t>
  </si>
  <si>
    <t>Организация приготовления, подготовки к реализации хлебобулочных, мучных кондитерских изделей</t>
  </si>
  <si>
    <t>МДК 05.02</t>
  </si>
  <si>
    <t>Процессы приготовления, подготовки к реализации хлебобулочных, мучных кондитерских изделий</t>
  </si>
  <si>
    <t>УП 03</t>
  </si>
  <si>
    <t>ПП 03</t>
  </si>
  <si>
    <t>УП 04</t>
  </si>
  <si>
    <t>ПП 04</t>
  </si>
  <si>
    <t>УП 05</t>
  </si>
  <si>
    <t>ПП 05</t>
  </si>
  <si>
    <t>демонстрационный экзамен</t>
  </si>
  <si>
    <t>Название ПМ</t>
  </si>
  <si>
    <t>Общепрофессиональный цикл</t>
  </si>
  <si>
    <t>43.01.09  Повар, кондитер</t>
  </si>
  <si>
    <t>Самостоятельная работа</t>
  </si>
  <si>
    <t>Обучение по дисциплинам и МДК, час.</t>
  </si>
  <si>
    <t>Практики</t>
  </si>
  <si>
    <t>Теортическое обучение</t>
  </si>
  <si>
    <t>Лабораторные и практические занятия</t>
  </si>
  <si>
    <t>Форма промежуточной аттестации</t>
  </si>
  <si>
    <t>Дифференцированный зачет</t>
  </si>
  <si>
    <t>Экзамен</t>
  </si>
  <si>
    <t>Астрономия</t>
  </si>
  <si>
    <t>Дисциплины по выбору из обязательных предметных областей</t>
  </si>
  <si>
    <t>Дополнительные учебные дисциплины</t>
  </si>
  <si>
    <t xml:space="preserve">                                                           1.Сводные данные по бюджету времени (в неделях)</t>
  </si>
  <si>
    <t>43.01.09 Повар, кондитер                                                                                                       2016 часов</t>
  </si>
  <si>
    <t>Математика</t>
  </si>
  <si>
    <t>ОУДБ.01</t>
  </si>
  <si>
    <t>ОУДБ. 08</t>
  </si>
  <si>
    <t>Индивидуальный проект, курсовой проект</t>
  </si>
  <si>
    <t>УДД.02</t>
  </si>
  <si>
    <t>ОП. 10</t>
  </si>
  <si>
    <t>Рисование и лепка</t>
  </si>
  <si>
    <t>Организация производства и обслуживание на предприятиях общественного питания</t>
  </si>
  <si>
    <t>ОП.12</t>
  </si>
  <si>
    <t>Диетическое питание</t>
  </si>
  <si>
    <t>ОП.13</t>
  </si>
  <si>
    <t>Основы финансовой грамотности</t>
  </si>
  <si>
    <t>ОП.14</t>
  </si>
  <si>
    <t>Основы права защиты потребителей</t>
  </si>
  <si>
    <t>МДК.01.03</t>
  </si>
  <si>
    <t>Работа во взаимодействии с преподавателем</t>
  </si>
  <si>
    <t>Всего объем образовательной программы</t>
  </si>
  <si>
    <t>ГИА</t>
  </si>
  <si>
    <t>Государственная (итоговая) аттестация (в видне демонстрационного экзамена</t>
  </si>
  <si>
    <t>Государственная итоговая аттестация: выпускная квалификационная работа в виде демонстрационного экзамена с_________ по________</t>
  </si>
  <si>
    <t xml:space="preserve"> учебной    практики                                                   </t>
  </si>
  <si>
    <t>производственной практики</t>
  </si>
  <si>
    <t>ИТОГО</t>
  </si>
  <si>
    <t>Консультации</t>
  </si>
  <si>
    <t>МДК.02.03</t>
  </si>
  <si>
    <t>МДК.02.04</t>
  </si>
  <si>
    <t>Процессы приготовления, подготовки к реализации блюд из рыбы и нерыбного водного сырья</t>
  </si>
  <si>
    <t>Процессы приготовления, подготовки к реализации горячих блюд, гарниров, кулинарных изделий, закусок</t>
  </si>
  <si>
    <t>МДК.02.05</t>
  </si>
  <si>
    <t>Процессы приготовления, подготовки к реализации блюд из мяса, домашней птицы, дичи, кролика</t>
  </si>
  <si>
    <t>1,2,3,4,5,6</t>
  </si>
  <si>
    <t>ОУДП.11</t>
  </si>
  <si>
    <t>Нагрузка во взаимодействии с преподавателем</t>
  </si>
  <si>
    <t>Объем образовательной программы (академических часов)</t>
  </si>
  <si>
    <t xml:space="preserve">Распределение  обязательной нагрузки </t>
  </si>
  <si>
    <t>1 семестр/      17 нед.</t>
  </si>
  <si>
    <t>7 семестр/      17 нед.(8)</t>
  </si>
  <si>
    <t>8 семестр/      22 нед.(9)</t>
  </si>
  <si>
    <t>Во вз</t>
  </si>
  <si>
    <t>с/р</t>
  </si>
  <si>
    <t>Экзамен по модулю</t>
  </si>
  <si>
    <t>Эм</t>
  </si>
  <si>
    <t>3 семестр/     17 нед.(15)</t>
  </si>
  <si>
    <t xml:space="preserve"> </t>
  </si>
  <si>
    <t>Русская родная литература</t>
  </si>
  <si>
    <t>2,4</t>
  </si>
  <si>
    <t>ОУДП.09</t>
  </si>
  <si>
    <t>Физика</t>
  </si>
  <si>
    <t>ОУДБ.10</t>
  </si>
  <si>
    <t>3(1)</t>
  </si>
  <si>
    <t>3(2)</t>
  </si>
  <si>
    <t>4к</t>
  </si>
  <si>
    <t>2,4,6</t>
  </si>
  <si>
    <t>2</t>
  </si>
  <si>
    <t>Физическая культура/Адаптационная физическая культура</t>
  </si>
  <si>
    <r>
      <t>История родного края/</t>
    </r>
    <r>
      <rPr>
        <b/>
        <sz val="9"/>
        <rFont val="Times New Roman"/>
        <family val="1"/>
        <charset val="204"/>
      </rPr>
      <t>Основы проектной деятельности</t>
    </r>
  </si>
  <si>
    <t>0З,6ДЗ,4Э</t>
  </si>
  <si>
    <t>0З,3ДЗ,2Э</t>
  </si>
  <si>
    <t>0З,3ДЗ,0Э</t>
  </si>
  <si>
    <t>экзаменов (экзаменов по модулю)</t>
  </si>
  <si>
    <t>Основы агробизнес проектирования/Организация производства и предпринимательства в АПК</t>
  </si>
  <si>
    <t xml:space="preserve">Организация приготовления,подготовки к реализации и хранения кулинарных полуфабрикатов </t>
  </si>
  <si>
    <t>Процессы приготовления, подготовки к реализации кулинарных полуфабрикатов из рыбы и нерыбного водного сырья, овощей и грибов</t>
  </si>
  <si>
    <t>Процессы приготовления, подготовки к реализации кулинарных полуфабрикатов из мяса, домашней птицы, дичи, кролика</t>
  </si>
  <si>
    <t>4 семестр/     24 нед.(18)</t>
  </si>
  <si>
    <t>5 семестр/      17 нед.(8)</t>
  </si>
  <si>
    <t>6 семестр/     24 нед.(9)</t>
  </si>
  <si>
    <t xml:space="preserve">                                                           2.Сводные данные по бюджету времени (в неделях)</t>
  </si>
  <si>
    <t>Курс</t>
  </si>
  <si>
    <t>Теоретическое обучение</t>
  </si>
  <si>
    <t>Производственная практика по профилю</t>
  </si>
  <si>
    <t>Итого:                1 семестр</t>
  </si>
  <si>
    <t>Итого:           2 семестр</t>
  </si>
  <si>
    <t>-</t>
  </si>
  <si>
    <t>Всего:</t>
  </si>
  <si>
    <t xml:space="preserve">                                                           1.Сводные данные по бюджету времени (в часах)</t>
  </si>
  <si>
    <t>Всего (по курсам)</t>
  </si>
  <si>
    <t>Практика</t>
  </si>
  <si>
    <t>Учебная</t>
  </si>
  <si>
    <t>Производственная</t>
  </si>
  <si>
    <t>Промежуточная аттестация (в том числе консультации)</t>
  </si>
  <si>
    <t>36(18)</t>
  </si>
  <si>
    <t>72(36)</t>
  </si>
  <si>
    <t>0З,12ДЗ,6Э</t>
  </si>
  <si>
    <t>0З,14ДЗ,0Э</t>
  </si>
  <si>
    <t>0З,2ДЗ,1Э</t>
  </si>
  <si>
    <t>0З,2ДЗ,3Э</t>
  </si>
  <si>
    <t>0З,2ДЗ,2Э</t>
  </si>
  <si>
    <t>0З,3ДЗ,1Э</t>
  </si>
  <si>
    <t>0З,11ДЗ,9Э</t>
  </si>
  <si>
    <t>0З,37ДЗ,15Э</t>
  </si>
  <si>
    <t>ОУДП.12</t>
  </si>
  <si>
    <t>ОУДБ.13</t>
  </si>
  <si>
    <t>2 семестр/    24 нед.(23)</t>
  </si>
  <si>
    <t>36(36)</t>
  </si>
  <si>
    <t>консультации и экзамены</t>
  </si>
  <si>
    <t>Индивидуальный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</si>
</sst>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0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wrapText="1"/>
    </xf>
    <xf numFmtId="0" fontId="23" fillId="6" borderId="1" xfId="0" applyFont="1" applyFill="1" applyBorder="1"/>
    <xf numFmtId="0" fontId="14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0" fillId="3" borderId="0" xfId="0" applyFill="1"/>
    <xf numFmtId="49" fontId="10" fillId="3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12" borderId="11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49" fontId="26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/>
    <xf numFmtId="0" fontId="24" fillId="0" borderId="4" xfId="0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34" xfId="0" applyFont="1" applyBorder="1"/>
    <xf numFmtId="0" fontId="5" fillId="0" borderId="16" xfId="0" applyFont="1" applyBorder="1"/>
    <xf numFmtId="0" fontId="5" fillId="2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/>
    <xf numFmtId="0" fontId="9" fillId="0" borderId="34" xfId="0" applyFont="1" applyBorder="1"/>
    <xf numFmtId="0" fontId="9" fillId="0" borderId="16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12" borderId="8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0" fillId="0" borderId="4" xfId="0" applyFont="1" applyBorder="1" applyAlignment="1"/>
    <xf numFmtId="0" fontId="5" fillId="10" borderId="2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30" fillId="11" borderId="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20" fillId="0" borderId="5" xfId="0" applyFont="1" applyBorder="1" applyAlignment="1"/>
    <xf numFmtId="0" fontId="5" fillId="10" borderId="7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0" fillId="0" borderId="12" xfId="0" applyBorder="1" applyAlignment="1"/>
    <xf numFmtId="0" fontId="20" fillId="0" borderId="28" xfId="0" applyFont="1" applyBorder="1" applyAlignment="1"/>
    <xf numFmtId="0" fontId="20" fillId="0" borderId="11" xfId="0" applyFont="1" applyBorder="1" applyAlignment="1"/>
    <xf numFmtId="0" fontId="20" fillId="0" borderId="12" xfId="0" applyFont="1" applyBorder="1" applyAlignment="1"/>
    <xf numFmtId="0" fontId="21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3" fillId="0" borderId="21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39" xfId="0" applyBorder="1" applyAlignment="1"/>
    <xf numFmtId="0" fontId="12" fillId="9" borderId="1" xfId="0" applyNumberFormat="1" applyFont="1" applyFill="1" applyBorder="1" applyAlignment="1" applyProtection="1">
      <alignment horizontal="center" textRotation="90" wrapText="1"/>
    </xf>
    <xf numFmtId="0" fontId="12" fillId="0" borderId="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6" fillId="13" borderId="4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0" fillId="0" borderId="0" xfId="0" applyBorder="1"/>
    <xf numFmtId="0" fontId="11" fillId="3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28" fillId="0" borderId="0" xfId="0" applyFont="1"/>
    <xf numFmtId="0" fontId="5" fillId="12" borderId="28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30" fillId="10" borderId="29" xfId="0" applyFont="1" applyFill="1" applyBorder="1" applyAlignment="1"/>
    <xf numFmtId="0" fontId="14" fillId="12" borderId="4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30" fillId="10" borderId="12" xfId="0" applyFont="1" applyFill="1" applyBorder="1" applyAlignment="1"/>
    <xf numFmtId="0" fontId="33" fillId="11" borderId="4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30" fillId="0" borderId="12" xfId="0" applyFont="1" applyBorder="1" applyAlignment="1"/>
    <xf numFmtId="0" fontId="5" fillId="12" borderId="0" xfId="0" applyFont="1" applyFill="1" applyBorder="1" applyAlignment="1">
      <alignment horizontal="center"/>
    </xf>
    <xf numFmtId="0" fontId="30" fillId="12" borderId="1" xfId="0" applyFont="1" applyFill="1" applyBorder="1"/>
    <xf numFmtId="0" fontId="5" fillId="11" borderId="0" xfId="0" applyFont="1" applyFill="1" applyBorder="1" applyAlignment="1">
      <alignment horizontal="center"/>
    </xf>
    <xf numFmtId="0" fontId="30" fillId="11" borderId="1" xfId="0" applyFont="1" applyFill="1" applyBorder="1"/>
    <xf numFmtId="0" fontId="30" fillId="11" borderId="25" xfId="0" applyFont="1" applyFill="1" applyBorder="1"/>
    <xf numFmtId="0" fontId="5" fillId="8" borderId="0" xfId="0" applyFont="1" applyFill="1" applyBorder="1" applyAlignment="1">
      <alignment horizontal="center"/>
    </xf>
    <xf numFmtId="0" fontId="30" fillId="8" borderId="1" xfId="0" applyFont="1" applyFill="1" applyBorder="1"/>
    <xf numFmtId="0" fontId="30" fillId="8" borderId="12" xfId="0" applyFont="1" applyFill="1" applyBorder="1"/>
    <xf numFmtId="0" fontId="5" fillId="8" borderId="25" xfId="0" applyFont="1" applyFill="1" applyBorder="1" applyAlignment="1">
      <alignment horizontal="center"/>
    </xf>
    <xf numFmtId="0" fontId="30" fillId="10" borderId="17" xfId="0" applyFont="1" applyFill="1" applyBorder="1"/>
    <xf numFmtId="0" fontId="30" fillId="10" borderId="1" xfId="0" applyFont="1" applyFill="1" applyBorder="1"/>
    <xf numFmtId="0" fontId="30" fillId="11" borderId="0" xfId="0" applyFont="1" applyFill="1" applyBorder="1"/>
    <xf numFmtId="0" fontId="33" fillId="11" borderId="1" xfId="0" applyFont="1" applyFill="1" applyBorder="1" applyAlignment="1">
      <alignment horizontal="center"/>
    </xf>
    <xf numFmtId="0" fontId="33" fillId="11" borderId="25" xfId="0" applyFont="1" applyFill="1" applyBorder="1" applyAlignment="1">
      <alignment horizontal="center"/>
    </xf>
    <xf numFmtId="0" fontId="30" fillId="8" borderId="4" xfId="0" applyFont="1" applyFill="1" applyBorder="1"/>
    <xf numFmtId="0" fontId="5" fillId="11" borderId="5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30" fillId="8" borderId="11" xfId="0" applyFont="1" applyFill="1" applyBorder="1"/>
    <xf numFmtId="0" fontId="30" fillId="8" borderId="8" xfId="0" applyFont="1" applyFill="1" applyBorder="1"/>
    <xf numFmtId="0" fontId="5" fillId="11" borderId="1" xfId="0" applyFont="1" applyFill="1" applyBorder="1" applyAlignment="1">
      <alignment horizontal="center"/>
    </xf>
    <xf numFmtId="0" fontId="5" fillId="12" borderId="2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30" fillId="8" borderId="0" xfId="0" applyFont="1" applyFill="1" applyBorder="1"/>
    <xf numFmtId="0" fontId="30" fillId="8" borderId="4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5" fillId="8" borderId="28" xfId="0" applyFont="1" applyFill="1" applyBorder="1"/>
    <xf numFmtId="0" fontId="30" fillId="8" borderId="25" xfId="0" applyFont="1" applyFill="1" applyBorder="1"/>
    <xf numFmtId="0" fontId="5" fillId="12" borderId="11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30" fillId="10" borderId="8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12" borderId="13" xfId="0" applyFont="1" applyFill="1" applyBorder="1" applyAlignment="1"/>
    <xf numFmtId="0" fontId="5" fillId="12" borderId="1" xfId="0" applyFont="1" applyFill="1" applyBorder="1" applyAlignment="1"/>
    <xf numFmtId="0" fontId="5" fillId="12" borderId="14" xfId="0" applyFont="1" applyFill="1" applyBorder="1" applyAlignment="1"/>
    <xf numFmtId="0" fontId="5" fillId="8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5" borderId="11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28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30" fillId="10" borderId="11" xfId="0" applyFont="1" applyFill="1" applyBorder="1" applyAlignment="1">
      <alignment vertical="center"/>
    </xf>
    <xf numFmtId="0" fontId="30" fillId="10" borderId="8" xfId="0" applyFont="1" applyFill="1" applyBorder="1" applyAlignment="1">
      <alignment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0" fillId="10" borderId="29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30" fillId="8" borderId="0" xfId="0" applyFont="1" applyFill="1" applyBorder="1" applyAlignment="1">
      <alignment horizontal="center"/>
    </xf>
    <xf numFmtId="0" fontId="30" fillId="8" borderId="7" xfId="0" applyFont="1" applyFill="1" applyBorder="1" applyAlignment="1">
      <alignment horizontal="center"/>
    </xf>
    <xf numFmtId="0" fontId="30" fillId="8" borderId="8" xfId="0" applyFont="1" applyFill="1" applyBorder="1" applyAlignment="1">
      <alignment horizontal="center"/>
    </xf>
    <xf numFmtId="0" fontId="30" fillId="8" borderId="17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5" fillId="8" borderId="7" xfId="0" applyFont="1" applyFill="1" applyBorder="1"/>
    <xf numFmtId="0" fontId="5" fillId="8" borderId="8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5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4" fillId="3" borderId="20" xfId="0" applyFont="1" applyFill="1" applyBorder="1"/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30" fillId="11" borderId="5" xfId="0" applyFont="1" applyFill="1" applyBorder="1"/>
    <xf numFmtId="0" fontId="14" fillId="7" borderId="5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30" fillId="12" borderId="49" xfId="0" applyFont="1" applyFill="1" applyBorder="1"/>
    <xf numFmtId="0" fontId="14" fillId="7" borderId="11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29" fillId="0" borderId="60" xfId="0" applyFont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5" fillId="8" borderId="47" xfId="0" applyFont="1" applyFill="1" applyBorder="1" applyAlignment="1">
      <alignment horizontal="center"/>
    </xf>
    <xf numFmtId="0" fontId="30" fillId="8" borderId="17" xfId="0" applyFont="1" applyFill="1" applyBorder="1"/>
    <xf numFmtId="0" fontId="30" fillId="8" borderId="49" xfId="0" applyFont="1" applyFill="1" applyBorder="1"/>
    <xf numFmtId="0" fontId="5" fillId="8" borderId="13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textRotation="90"/>
    </xf>
    <xf numFmtId="0" fontId="23" fillId="6" borderId="4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5" xfId="0" applyBorder="1" applyAlignment="1"/>
    <xf numFmtId="0" fontId="27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2" fillId="9" borderId="26" xfId="0" applyNumberFormat="1" applyFont="1" applyFill="1" applyBorder="1" applyAlignment="1" applyProtection="1">
      <alignment horizontal="center" vertical="center" wrapText="1"/>
    </xf>
    <xf numFmtId="0" fontId="12" fillId="9" borderId="7" xfId="0" applyNumberFormat="1" applyFont="1" applyFill="1" applyBorder="1" applyAlignment="1" applyProtection="1">
      <alignment horizontal="center" vertical="center" wrapText="1"/>
    </xf>
    <xf numFmtId="0" fontId="12" fillId="9" borderId="48" xfId="0" applyNumberFormat="1" applyFont="1" applyFill="1" applyBorder="1" applyAlignment="1" applyProtection="1">
      <alignment horizontal="center" vertical="center" wrapText="1"/>
    </xf>
    <xf numFmtId="0" fontId="12" fillId="9" borderId="4" xfId="0" applyNumberFormat="1" applyFont="1" applyFill="1" applyBorder="1" applyAlignment="1" applyProtection="1">
      <alignment horizontal="center" vertical="center" wrapText="1"/>
    </xf>
    <xf numFmtId="0" fontId="12" fillId="9" borderId="5" xfId="0" applyNumberFormat="1" applyFont="1" applyFill="1" applyBorder="1" applyAlignment="1" applyProtection="1">
      <alignment horizontal="center" vertical="center" wrapText="1"/>
    </xf>
    <xf numFmtId="0" fontId="12" fillId="9" borderId="2" xfId="0" applyNumberFormat="1" applyFont="1" applyFill="1" applyBorder="1" applyAlignment="1" applyProtection="1">
      <alignment horizontal="center" textRotation="90" wrapText="1"/>
    </xf>
    <xf numFmtId="0" fontId="12" fillId="9" borderId="6" xfId="0" applyNumberFormat="1" applyFont="1" applyFill="1" applyBorder="1" applyAlignment="1" applyProtection="1">
      <alignment horizontal="center" textRotation="90" wrapText="1"/>
    </xf>
    <xf numFmtId="0" fontId="12" fillId="9" borderId="3" xfId="0" applyNumberFormat="1" applyFont="1" applyFill="1" applyBorder="1" applyAlignment="1" applyProtection="1">
      <alignment horizontal="center" textRotation="90" wrapText="1"/>
    </xf>
    <xf numFmtId="0" fontId="12" fillId="0" borderId="3" xfId="0" applyNumberFormat="1" applyFont="1" applyFill="1" applyBorder="1" applyAlignment="1" applyProtection="1">
      <alignment horizontal="center" textRotation="90" wrapText="1"/>
    </xf>
    <xf numFmtId="0" fontId="12" fillId="0" borderId="1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" xfId="0" applyNumberFormat="1" applyFont="1" applyFill="1" applyBorder="1" applyAlignment="1" applyProtection="1">
      <alignment horizontal="center" textRotation="90" wrapText="1"/>
    </xf>
    <xf numFmtId="0" fontId="12" fillId="9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 applyProtection="1">
      <alignment horizontal="center" textRotation="90"/>
    </xf>
    <xf numFmtId="0" fontId="12" fillId="14" borderId="2" xfId="0" applyNumberFormat="1" applyFont="1" applyFill="1" applyBorder="1" applyAlignment="1" applyProtection="1">
      <alignment horizontal="center" textRotation="90" wrapText="1"/>
    </xf>
    <xf numFmtId="0" fontId="12" fillId="14" borderId="6" xfId="0" applyNumberFormat="1" applyFont="1" applyFill="1" applyBorder="1" applyAlignment="1" applyProtection="1">
      <alignment horizontal="center" textRotation="90" wrapText="1"/>
    </xf>
    <xf numFmtId="0" fontId="12" fillId="14" borderId="3" xfId="0" applyNumberFormat="1" applyFont="1" applyFill="1" applyBorder="1" applyAlignment="1" applyProtection="1">
      <alignment horizontal="center" textRotation="90" wrapText="1"/>
    </xf>
    <xf numFmtId="0" fontId="12" fillId="14" borderId="39" xfId="0" applyNumberFormat="1" applyFont="1" applyFill="1" applyBorder="1" applyAlignment="1" applyProtection="1">
      <alignment horizontal="center" textRotation="90" wrapText="1"/>
    </xf>
    <xf numFmtId="0" fontId="12" fillId="14" borderId="49" xfId="0" applyNumberFormat="1" applyFont="1" applyFill="1" applyBorder="1" applyAlignment="1" applyProtection="1">
      <alignment horizontal="center" textRotation="90" wrapText="1"/>
    </xf>
    <xf numFmtId="0" fontId="12" fillId="14" borderId="26" xfId="0" applyNumberFormat="1" applyFont="1" applyFill="1" applyBorder="1" applyAlignment="1" applyProtection="1">
      <alignment horizontal="center" textRotation="90" wrapText="1"/>
    </xf>
    <xf numFmtId="0" fontId="12" fillId="9" borderId="2" xfId="0" applyNumberFormat="1" applyFont="1" applyFill="1" applyBorder="1" applyAlignment="1" applyProtection="1">
      <alignment horizontal="center" textRotation="90"/>
    </xf>
    <xf numFmtId="0" fontId="12" fillId="9" borderId="6" xfId="0" applyNumberFormat="1" applyFont="1" applyFill="1" applyBorder="1" applyAlignment="1" applyProtection="1">
      <alignment horizontal="center" textRotation="90"/>
    </xf>
    <xf numFmtId="0" fontId="12" fillId="9" borderId="3" xfId="0" applyNumberFormat="1" applyFont="1" applyFill="1" applyBorder="1" applyAlignment="1" applyProtection="1">
      <alignment horizontal="center" textRotation="90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/>
    <xf numFmtId="0" fontId="19" fillId="2" borderId="4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6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B22" zoomScale="115" zoomScaleNormal="115" workbookViewId="0">
      <selection activeCell="B18" sqref="A18:XFD18"/>
    </sheetView>
  </sheetViews>
  <sheetFormatPr defaultRowHeight="15" x14ac:dyDescent="0.25"/>
  <cols>
    <col min="1" max="1" width="9.5703125" customWidth="1"/>
    <col min="2" max="2" width="28.28515625" customWidth="1"/>
    <col min="3" max="5" width="5.7109375" style="245" customWidth="1"/>
    <col min="6" max="29" width="5.7109375" customWidth="1"/>
    <col min="30" max="30" width="5.140625" customWidth="1"/>
  </cols>
  <sheetData>
    <row r="1" spans="1:30" ht="15" customHeight="1" thickBot="1" x14ac:dyDescent="0.3">
      <c r="A1" s="397" t="s">
        <v>0</v>
      </c>
      <c r="B1" s="400" t="s">
        <v>1</v>
      </c>
      <c r="C1" s="403" t="s">
        <v>125</v>
      </c>
      <c r="D1" s="404"/>
      <c r="E1" s="405"/>
      <c r="F1" s="409" t="s">
        <v>166</v>
      </c>
      <c r="G1" s="410"/>
      <c r="H1" s="410"/>
      <c r="I1" s="410"/>
      <c r="J1" s="410"/>
      <c r="K1" s="410"/>
      <c r="L1" s="410"/>
      <c r="M1" s="410"/>
      <c r="N1" s="411"/>
      <c r="O1" s="381" t="s">
        <v>167</v>
      </c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3"/>
    </row>
    <row r="2" spans="1:30" ht="26.25" customHeight="1" x14ac:dyDescent="0.25">
      <c r="A2" s="398"/>
      <c r="B2" s="401"/>
      <c r="C2" s="406"/>
      <c r="D2" s="407"/>
      <c r="E2" s="408"/>
      <c r="F2" s="420" t="s">
        <v>33</v>
      </c>
      <c r="G2" s="422" t="s">
        <v>120</v>
      </c>
      <c r="H2" s="412" t="s">
        <v>165</v>
      </c>
      <c r="I2" s="413"/>
      <c r="J2" s="413"/>
      <c r="K2" s="413"/>
      <c r="L2" s="413"/>
      <c r="M2" s="413"/>
      <c r="N2" s="414"/>
      <c r="O2" s="384" t="s">
        <v>3</v>
      </c>
      <c r="P2" s="385"/>
      <c r="Q2" s="385"/>
      <c r="R2" s="386"/>
      <c r="S2" s="384" t="s">
        <v>4</v>
      </c>
      <c r="T2" s="385"/>
      <c r="U2" s="385"/>
      <c r="V2" s="386"/>
      <c r="W2" s="384" t="s">
        <v>5</v>
      </c>
      <c r="X2" s="385"/>
      <c r="Y2" s="385"/>
      <c r="Z2" s="386"/>
      <c r="AA2" s="384" t="s">
        <v>78</v>
      </c>
      <c r="AB2" s="385"/>
      <c r="AC2" s="385"/>
      <c r="AD2" s="386"/>
    </row>
    <row r="3" spans="1:30" ht="39" customHeight="1" thickBot="1" x14ac:dyDescent="0.3">
      <c r="A3" s="398"/>
      <c r="B3" s="401"/>
      <c r="C3" s="387" t="s">
        <v>126</v>
      </c>
      <c r="D3" s="394" t="s">
        <v>127</v>
      </c>
      <c r="E3" s="393" t="s">
        <v>136</v>
      </c>
      <c r="F3" s="421"/>
      <c r="G3" s="423"/>
      <c r="H3" s="417" t="s">
        <v>33</v>
      </c>
      <c r="I3" s="415" t="s">
        <v>121</v>
      </c>
      <c r="J3" s="416"/>
      <c r="K3" s="425" t="s">
        <v>122</v>
      </c>
      <c r="L3" s="432" t="s">
        <v>229</v>
      </c>
      <c r="M3" s="426" t="s">
        <v>156</v>
      </c>
      <c r="N3" s="429" t="s">
        <v>38</v>
      </c>
      <c r="O3" s="374" t="s">
        <v>168</v>
      </c>
      <c r="P3" s="375"/>
      <c r="Q3" s="376" t="s">
        <v>226</v>
      </c>
      <c r="R3" s="378"/>
      <c r="S3" s="374" t="s">
        <v>175</v>
      </c>
      <c r="T3" s="375"/>
      <c r="U3" s="376" t="s">
        <v>197</v>
      </c>
      <c r="V3" s="378"/>
      <c r="W3" s="374" t="s">
        <v>198</v>
      </c>
      <c r="X3" s="375"/>
      <c r="Y3" s="376" t="s">
        <v>199</v>
      </c>
      <c r="Z3" s="378"/>
      <c r="AA3" s="374" t="s">
        <v>169</v>
      </c>
      <c r="AB3" s="375"/>
      <c r="AC3" s="376" t="s">
        <v>170</v>
      </c>
      <c r="AD3" s="378"/>
    </row>
    <row r="4" spans="1:30" ht="22.5" customHeight="1" thickBot="1" x14ac:dyDescent="0.3">
      <c r="A4" s="398"/>
      <c r="B4" s="401"/>
      <c r="C4" s="388"/>
      <c r="D4" s="395"/>
      <c r="E4" s="393"/>
      <c r="F4" s="421"/>
      <c r="G4" s="423"/>
      <c r="H4" s="418"/>
      <c r="I4" s="424" t="s">
        <v>2</v>
      </c>
      <c r="J4" s="424"/>
      <c r="K4" s="425"/>
      <c r="L4" s="433"/>
      <c r="M4" s="427"/>
      <c r="N4" s="430"/>
      <c r="O4" s="374" t="s">
        <v>6</v>
      </c>
      <c r="P4" s="375"/>
      <c r="Q4" s="376" t="s">
        <v>7</v>
      </c>
      <c r="R4" s="378"/>
      <c r="S4" s="374" t="s">
        <v>8</v>
      </c>
      <c r="T4" s="375"/>
      <c r="U4" s="376" t="s">
        <v>9</v>
      </c>
      <c r="V4" s="377"/>
      <c r="W4" s="374" t="s">
        <v>10</v>
      </c>
      <c r="X4" s="375"/>
      <c r="Y4" s="376" t="s">
        <v>11</v>
      </c>
      <c r="Z4" s="378"/>
      <c r="AA4" s="379" t="s">
        <v>79</v>
      </c>
      <c r="AB4" s="380"/>
      <c r="AC4" s="372" t="s">
        <v>80</v>
      </c>
      <c r="AD4" s="373"/>
    </row>
    <row r="5" spans="1:30" ht="58.5" customHeight="1" x14ac:dyDescent="0.25">
      <c r="A5" s="399"/>
      <c r="B5" s="402"/>
      <c r="C5" s="388"/>
      <c r="D5" s="396"/>
      <c r="E5" s="393"/>
      <c r="F5" s="421"/>
      <c r="G5" s="423"/>
      <c r="H5" s="419"/>
      <c r="I5" s="142" t="s">
        <v>123</v>
      </c>
      <c r="J5" s="142" t="s">
        <v>124</v>
      </c>
      <c r="K5" s="425"/>
      <c r="L5" s="434"/>
      <c r="M5" s="428"/>
      <c r="N5" s="431"/>
      <c r="O5" s="143" t="s">
        <v>171</v>
      </c>
      <c r="P5" s="144" t="s">
        <v>172</v>
      </c>
      <c r="Q5" s="143" t="s">
        <v>171</v>
      </c>
      <c r="R5" s="339" t="s">
        <v>172</v>
      </c>
      <c r="S5" s="328" t="s">
        <v>171</v>
      </c>
      <c r="T5" s="144" t="s">
        <v>176</v>
      </c>
      <c r="U5" s="143" t="s">
        <v>171</v>
      </c>
      <c r="V5" s="144" t="s">
        <v>172</v>
      </c>
      <c r="W5" s="143" t="s">
        <v>171</v>
      </c>
      <c r="X5" s="144" t="s">
        <v>172</v>
      </c>
      <c r="Y5" s="143" t="s">
        <v>171</v>
      </c>
      <c r="Z5" s="339" t="s">
        <v>172</v>
      </c>
      <c r="AA5" s="145" t="s">
        <v>171</v>
      </c>
      <c r="AB5" s="146" t="s">
        <v>172</v>
      </c>
      <c r="AC5" s="147" t="s">
        <v>171</v>
      </c>
      <c r="AD5" s="148" t="s">
        <v>172</v>
      </c>
    </row>
    <row r="6" spans="1:30" x14ac:dyDescent="0.25">
      <c r="A6" s="15">
        <v>1</v>
      </c>
      <c r="B6" s="15">
        <v>2</v>
      </c>
      <c r="C6" s="15">
        <v>3</v>
      </c>
      <c r="D6" s="15"/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/>
      <c r="M6" s="41">
        <v>11</v>
      </c>
      <c r="N6" s="49">
        <v>12</v>
      </c>
      <c r="O6" s="51">
        <v>13</v>
      </c>
      <c r="P6" s="101"/>
      <c r="Q6" s="103">
        <v>14</v>
      </c>
      <c r="R6" s="52"/>
      <c r="S6" s="329">
        <v>15</v>
      </c>
      <c r="T6" s="108"/>
      <c r="U6" s="110">
        <v>16</v>
      </c>
      <c r="V6" s="351"/>
      <c r="W6" s="54">
        <v>17</v>
      </c>
      <c r="X6" s="126"/>
      <c r="Y6" s="127">
        <v>18</v>
      </c>
      <c r="Z6" s="55"/>
      <c r="AA6" s="54">
        <v>19</v>
      </c>
      <c r="AB6" s="126"/>
      <c r="AC6" s="127">
        <v>20</v>
      </c>
      <c r="AD6" s="122"/>
    </row>
    <row r="7" spans="1:30" ht="17.25" customHeight="1" x14ac:dyDescent="0.25">
      <c r="A7" s="391" t="s">
        <v>15</v>
      </c>
      <c r="B7" s="392"/>
      <c r="C7" s="437" t="s">
        <v>216</v>
      </c>
      <c r="D7" s="438"/>
      <c r="E7" s="439"/>
      <c r="F7" s="40">
        <f t="shared" ref="F7:AD7" si="0">F8+F17+F23</f>
        <v>2160</v>
      </c>
      <c r="G7" s="40">
        <f t="shared" si="0"/>
        <v>0</v>
      </c>
      <c r="H7" s="40">
        <f t="shared" si="0"/>
        <v>2052</v>
      </c>
      <c r="I7" s="40">
        <f t="shared" si="0"/>
        <v>1130</v>
      </c>
      <c r="J7" s="40">
        <f t="shared" si="0"/>
        <v>922</v>
      </c>
      <c r="K7" s="40">
        <f t="shared" si="0"/>
        <v>0</v>
      </c>
      <c r="L7" s="40">
        <f t="shared" si="0"/>
        <v>36</v>
      </c>
      <c r="M7" s="40">
        <f t="shared" si="0"/>
        <v>36</v>
      </c>
      <c r="N7" s="323">
        <f t="shared" si="0"/>
        <v>36</v>
      </c>
      <c r="O7" s="340">
        <f t="shared" si="0"/>
        <v>576</v>
      </c>
      <c r="P7" s="40">
        <f t="shared" si="0"/>
        <v>0</v>
      </c>
      <c r="Q7" s="40">
        <f t="shared" si="0"/>
        <v>764</v>
      </c>
      <c r="R7" s="341">
        <f t="shared" si="0"/>
        <v>0</v>
      </c>
      <c r="S7" s="324">
        <f t="shared" si="0"/>
        <v>341</v>
      </c>
      <c r="T7" s="40">
        <f t="shared" si="0"/>
        <v>0</v>
      </c>
      <c r="U7" s="40">
        <f t="shared" si="0"/>
        <v>357</v>
      </c>
      <c r="V7" s="323">
        <f t="shared" si="0"/>
        <v>0</v>
      </c>
      <c r="W7" s="340">
        <f t="shared" si="0"/>
        <v>73</v>
      </c>
      <c r="X7" s="40">
        <f t="shared" si="0"/>
        <v>0</v>
      </c>
      <c r="Y7" s="40">
        <f t="shared" si="0"/>
        <v>49</v>
      </c>
      <c r="Z7" s="341">
        <f t="shared" si="0"/>
        <v>0</v>
      </c>
      <c r="AA7" s="340">
        <f t="shared" si="0"/>
        <v>0</v>
      </c>
      <c r="AB7" s="40">
        <f t="shared" si="0"/>
        <v>0</v>
      </c>
      <c r="AC7" s="40">
        <f t="shared" si="0"/>
        <v>0</v>
      </c>
      <c r="AD7" s="341">
        <f t="shared" si="0"/>
        <v>0</v>
      </c>
    </row>
    <row r="8" spans="1:30" ht="24.75" customHeight="1" x14ac:dyDescent="0.25">
      <c r="A8" s="26" t="s">
        <v>61</v>
      </c>
      <c r="B8" s="25" t="s">
        <v>39</v>
      </c>
      <c r="C8" s="440" t="s">
        <v>189</v>
      </c>
      <c r="D8" s="441"/>
      <c r="E8" s="442"/>
      <c r="F8" s="23">
        <f>F9+F10+F11+F12+F13+F14+F15+F16</f>
        <v>1381</v>
      </c>
      <c r="G8" s="23">
        <f t="shared" ref="G8:M8" si="1">G9+G10+G11+G12+G13+G14+G15+G16</f>
        <v>0</v>
      </c>
      <c r="H8" s="23">
        <f t="shared" si="1"/>
        <v>1333</v>
      </c>
      <c r="I8" s="23">
        <f t="shared" si="1"/>
        <v>694</v>
      </c>
      <c r="J8" s="23">
        <f t="shared" si="1"/>
        <v>648</v>
      </c>
      <c r="K8" s="23">
        <f t="shared" si="1"/>
        <v>0</v>
      </c>
      <c r="L8" s="23">
        <f t="shared" si="1"/>
        <v>0</v>
      </c>
      <c r="M8" s="23">
        <f t="shared" si="1"/>
        <v>24</v>
      </c>
      <c r="N8" s="325">
        <f t="shared" ref="N8:AD8" si="2">N9+N10+N11+N12+N13+N14+N15+N16</f>
        <v>24</v>
      </c>
      <c r="O8" s="342">
        <f t="shared" si="2"/>
        <v>338</v>
      </c>
      <c r="P8" s="23">
        <f t="shared" si="2"/>
        <v>0</v>
      </c>
      <c r="Q8" s="23">
        <f t="shared" si="2"/>
        <v>461</v>
      </c>
      <c r="R8" s="343">
        <f t="shared" si="2"/>
        <v>0</v>
      </c>
      <c r="S8" s="330">
        <f t="shared" si="2"/>
        <v>225</v>
      </c>
      <c r="T8" s="23">
        <f t="shared" si="2"/>
        <v>0</v>
      </c>
      <c r="U8" s="23">
        <f t="shared" si="2"/>
        <v>235</v>
      </c>
      <c r="V8" s="325">
        <f t="shared" si="2"/>
        <v>0</v>
      </c>
      <c r="W8" s="342">
        <f t="shared" si="2"/>
        <v>73</v>
      </c>
      <c r="X8" s="23">
        <f t="shared" si="2"/>
        <v>0</v>
      </c>
      <c r="Y8" s="23">
        <f t="shared" si="2"/>
        <v>49</v>
      </c>
      <c r="Z8" s="343">
        <f t="shared" si="2"/>
        <v>0</v>
      </c>
      <c r="AA8" s="342">
        <f t="shared" si="2"/>
        <v>0</v>
      </c>
      <c r="AB8" s="23">
        <f t="shared" si="2"/>
        <v>0</v>
      </c>
      <c r="AC8" s="23">
        <f t="shared" si="2"/>
        <v>0</v>
      </c>
      <c r="AD8" s="343">
        <f t="shared" si="2"/>
        <v>0</v>
      </c>
    </row>
    <row r="9" spans="1:30" x14ac:dyDescent="0.25">
      <c r="A9" s="29" t="s">
        <v>134</v>
      </c>
      <c r="B9" s="30" t="s">
        <v>62</v>
      </c>
      <c r="C9" s="246"/>
      <c r="D9" s="68" t="s">
        <v>178</v>
      </c>
      <c r="E9" s="34"/>
      <c r="F9" s="11">
        <v>174</v>
      </c>
      <c r="G9" s="11"/>
      <c r="H9" s="11">
        <v>150</v>
      </c>
      <c r="I9" s="11">
        <v>76</v>
      </c>
      <c r="J9" s="11">
        <v>72</v>
      </c>
      <c r="K9" s="11"/>
      <c r="L9" s="11"/>
      <c r="M9" s="42">
        <v>12</v>
      </c>
      <c r="N9" s="50">
        <v>12</v>
      </c>
      <c r="O9" s="155">
        <v>51</v>
      </c>
      <c r="P9" s="156"/>
      <c r="Q9" s="157">
        <v>58</v>
      </c>
      <c r="R9" s="189"/>
      <c r="S9" s="184">
        <v>30</v>
      </c>
      <c r="T9" s="109"/>
      <c r="U9" s="111">
        <v>35</v>
      </c>
      <c r="V9" s="111"/>
      <c r="W9" s="158"/>
      <c r="X9" s="159"/>
      <c r="Y9" s="160"/>
      <c r="Z9" s="185"/>
      <c r="AA9" s="107"/>
      <c r="AB9" s="117"/>
      <c r="AC9" s="121"/>
      <c r="AD9" s="161"/>
    </row>
    <row r="10" spans="1:30" ht="17.25" customHeight="1" x14ac:dyDescent="0.25">
      <c r="A10" s="29" t="s">
        <v>64</v>
      </c>
      <c r="B10" s="30" t="s">
        <v>63</v>
      </c>
      <c r="C10" s="246" t="s">
        <v>184</v>
      </c>
      <c r="D10" s="68"/>
      <c r="E10" s="34"/>
      <c r="F10" s="11">
        <v>207</v>
      </c>
      <c r="G10" s="11"/>
      <c r="H10" s="11">
        <v>207</v>
      </c>
      <c r="I10" s="11">
        <v>166</v>
      </c>
      <c r="J10" s="11">
        <v>38</v>
      </c>
      <c r="K10" s="11"/>
      <c r="L10" s="11"/>
      <c r="M10" s="42"/>
      <c r="N10" s="50"/>
      <c r="O10" s="53">
        <v>51</v>
      </c>
      <c r="P10" s="102"/>
      <c r="Q10" s="104">
        <v>69</v>
      </c>
      <c r="R10" s="167"/>
      <c r="S10" s="184">
        <v>45</v>
      </c>
      <c r="T10" s="109"/>
      <c r="U10" s="111">
        <v>42</v>
      </c>
      <c r="V10" s="111"/>
      <c r="W10" s="56"/>
      <c r="X10" s="113"/>
      <c r="Y10" s="115"/>
      <c r="Z10" s="166"/>
      <c r="AA10" s="58"/>
      <c r="AB10" s="118"/>
      <c r="AC10" s="119"/>
      <c r="AD10" s="164"/>
    </row>
    <row r="11" spans="1:30" x14ac:dyDescent="0.25">
      <c r="A11" s="29" t="s">
        <v>65</v>
      </c>
      <c r="B11" s="30" t="s">
        <v>12</v>
      </c>
      <c r="C11" s="246" t="s">
        <v>185</v>
      </c>
      <c r="D11" s="68"/>
      <c r="E11" s="34"/>
      <c r="F11" s="11">
        <v>194</v>
      </c>
      <c r="G11" s="11"/>
      <c r="H11" s="11">
        <v>194</v>
      </c>
      <c r="I11" s="11">
        <v>8</v>
      </c>
      <c r="J11" s="11">
        <v>184</v>
      </c>
      <c r="K11" s="11"/>
      <c r="L11" s="11"/>
      <c r="M11" s="42"/>
      <c r="N11" s="50"/>
      <c r="O11" s="53">
        <v>34</v>
      </c>
      <c r="P11" s="102"/>
      <c r="Q11" s="104">
        <v>46</v>
      </c>
      <c r="R11" s="167"/>
      <c r="S11" s="184">
        <v>30</v>
      </c>
      <c r="T11" s="109"/>
      <c r="U11" s="111">
        <v>36</v>
      </c>
      <c r="V11" s="111"/>
      <c r="W11" s="56">
        <v>23</v>
      </c>
      <c r="X11" s="113"/>
      <c r="Y11" s="115">
        <v>25</v>
      </c>
      <c r="Z11" s="166"/>
      <c r="AA11" s="58"/>
      <c r="AB11" s="118"/>
      <c r="AC11" s="119"/>
      <c r="AD11" s="164"/>
    </row>
    <row r="12" spans="1:30" ht="15.75" customHeight="1" x14ac:dyDescent="0.25">
      <c r="A12" s="29" t="s">
        <v>66</v>
      </c>
      <c r="B12" s="30" t="s">
        <v>133</v>
      </c>
      <c r="C12" s="246"/>
      <c r="D12" s="69">
        <v>2.5</v>
      </c>
      <c r="E12" s="32"/>
      <c r="F12" s="11">
        <v>276</v>
      </c>
      <c r="G12" s="11"/>
      <c r="H12" s="11">
        <v>252</v>
      </c>
      <c r="I12" s="11">
        <v>192</v>
      </c>
      <c r="J12" s="11">
        <v>58</v>
      </c>
      <c r="K12" s="11"/>
      <c r="L12" s="11"/>
      <c r="M12" s="42">
        <v>12</v>
      </c>
      <c r="N12" s="50">
        <v>12</v>
      </c>
      <c r="O12" s="53">
        <v>66</v>
      </c>
      <c r="P12" s="102"/>
      <c r="Q12" s="104">
        <v>81</v>
      </c>
      <c r="R12" s="167"/>
      <c r="S12" s="184">
        <v>45</v>
      </c>
      <c r="T12" s="109"/>
      <c r="U12" s="111">
        <v>54</v>
      </c>
      <c r="V12" s="111"/>
      <c r="W12" s="56">
        <v>30</v>
      </c>
      <c r="X12" s="113"/>
      <c r="Y12" s="115"/>
      <c r="Z12" s="166"/>
      <c r="AA12" s="58"/>
      <c r="AB12" s="118"/>
      <c r="AC12" s="119"/>
      <c r="AD12" s="164"/>
    </row>
    <row r="13" spans="1:30" x14ac:dyDescent="0.25">
      <c r="A13" s="29" t="s">
        <v>67</v>
      </c>
      <c r="B13" s="30" t="s">
        <v>13</v>
      </c>
      <c r="C13" s="246">
        <v>4</v>
      </c>
      <c r="D13" s="68"/>
      <c r="E13" s="34"/>
      <c r="F13" s="11">
        <v>197</v>
      </c>
      <c r="G13" s="11"/>
      <c r="H13" s="11">
        <v>197</v>
      </c>
      <c r="I13" s="11">
        <v>134</v>
      </c>
      <c r="J13" s="11">
        <v>60</v>
      </c>
      <c r="K13" s="11"/>
      <c r="L13" s="11"/>
      <c r="M13" s="42"/>
      <c r="N13" s="50"/>
      <c r="O13" s="53">
        <v>51</v>
      </c>
      <c r="P13" s="102"/>
      <c r="Q13" s="104">
        <v>69</v>
      </c>
      <c r="R13" s="167"/>
      <c r="S13" s="184">
        <v>45</v>
      </c>
      <c r="T13" s="109"/>
      <c r="U13" s="111">
        <v>32</v>
      </c>
      <c r="V13" s="111"/>
      <c r="W13" s="56"/>
      <c r="X13" s="113"/>
      <c r="Y13" s="115"/>
      <c r="Z13" s="166"/>
      <c r="AA13" s="58"/>
      <c r="AB13" s="118"/>
      <c r="AC13" s="119"/>
      <c r="AD13" s="164"/>
    </row>
    <row r="14" spans="1:30" ht="26.25" customHeight="1" x14ac:dyDescent="0.25">
      <c r="A14" s="29" t="s">
        <v>68</v>
      </c>
      <c r="B14" s="30" t="s">
        <v>14</v>
      </c>
      <c r="C14" s="246" t="s">
        <v>163</v>
      </c>
      <c r="D14" s="70"/>
      <c r="E14" s="31"/>
      <c r="F14" s="11">
        <v>190</v>
      </c>
      <c r="G14" s="11"/>
      <c r="H14" s="11">
        <v>190</v>
      </c>
      <c r="I14" s="11">
        <v>8</v>
      </c>
      <c r="J14" s="11">
        <v>180</v>
      </c>
      <c r="K14" s="11"/>
      <c r="L14" s="11"/>
      <c r="M14" s="42"/>
      <c r="N14" s="50"/>
      <c r="O14" s="53">
        <v>34</v>
      </c>
      <c r="P14" s="102"/>
      <c r="Q14" s="104">
        <v>46</v>
      </c>
      <c r="R14" s="167"/>
      <c r="S14" s="184">
        <v>30</v>
      </c>
      <c r="T14" s="109"/>
      <c r="U14" s="111">
        <v>36</v>
      </c>
      <c r="V14" s="111"/>
      <c r="W14" s="56">
        <v>20</v>
      </c>
      <c r="X14" s="113"/>
      <c r="Y14" s="115">
        <v>24</v>
      </c>
      <c r="Z14" s="166"/>
      <c r="AA14" s="58"/>
      <c r="AB14" s="118"/>
      <c r="AC14" s="119"/>
      <c r="AD14" s="164"/>
    </row>
    <row r="15" spans="1:30" x14ac:dyDescent="0.25">
      <c r="A15" s="29" t="s">
        <v>69</v>
      </c>
      <c r="B15" s="30" t="s">
        <v>40</v>
      </c>
      <c r="C15" s="246">
        <v>2</v>
      </c>
      <c r="D15" s="68"/>
      <c r="E15" s="34"/>
      <c r="F15" s="11">
        <v>80</v>
      </c>
      <c r="G15" s="11"/>
      <c r="H15" s="11">
        <v>80</v>
      </c>
      <c r="I15" s="11">
        <v>58</v>
      </c>
      <c r="J15" s="11">
        <v>36</v>
      </c>
      <c r="K15" s="11"/>
      <c r="L15" s="11"/>
      <c r="M15" s="42"/>
      <c r="N15" s="50"/>
      <c r="O15" s="53">
        <v>34</v>
      </c>
      <c r="P15" s="102"/>
      <c r="Q15" s="104">
        <v>46</v>
      </c>
      <c r="R15" s="167"/>
      <c r="S15" s="184"/>
      <c r="T15" s="109"/>
      <c r="U15" s="111"/>
      <c r="V15" s="111"/>
      <c r="W15" s="56"/>
      <c r="X15" s="113"/>
      <c r="Y15" s="115"/>
      <c r="Z15" s="166"/>
      <c r="AA15" s="58"/>
      <c r="AB15" s="118"/>
      <c r="AC15" s="119"/>
      <c r="AD15" s="164"/>
    </row>
    <row r="16" spans="1:30" x14ac:dyDescent="0.25">
      <c r="A16" s="29" t="s">
        <v>135</v>
      </c>
      <c r="B16" s="29" t="s">
        <v>128</v>
      </c>
      <c r="C16" s="69">
        <v>2</v>
      </c>
      <c r="D16" s="72"/>
      <c r="E16" s="241"/>
      <c r="F16" s="11">
        <v>63</v>
      </c>
      <c r="G16" s="11"/>
      <c r="H16" s="11">
        <v>63</v>
      </c>
      <c r="I16" s="11">
        <v>52</v>
      </c>
      <c r="J16" s="11">
        <v>20</v>
      </c>
      <c r="K16" s="11"/>
      <c r="L16" s="11"/>
      <c r="M16" s="42"/>
      <c r="N16" s="50"/>
      <c r="O16" s="53">
        <v>17</v>
      </c>
      <c r="P16" s="102"/>
      <c r="Q16" s="104">
        <v>46</v>
      </c>
      <c r="R16" s="167"/>
      <c r="S16" s="184"/>
      <c r="T16" s="109"/>
      <c r="U16" s="112"/>
      <c r="V16" s="112"/>
      <c r="W16" s="56"/>
      <c r="X16" s="113"/>
      <c r="Y16" s="115"/>
      <c r="Z16" s="166"/>
      <c r="AA16" s="58"/>
      <c r="AB16" s="118"/>
      <c r="AC16" s="119"/>
      <c r="AD16" s="164"/>
    </row>
    <row r="17" spans="1:30" ht="24.75" customHeight="1" x14ac:dyDescent="0.25">
      <c r="A17" s="389" t="s">
        <v>129</v>
      </c>
      <c r="B17" s="390"/>
      <c r="C17" s="440" t="s">
        <v>190</v>
      </c>
      <c r="D17" s="441"/>
      <c r="E17" s="442"/>
      <c r="F17" s="24">
        <f>F18+F19+F20+F21+F22</f>
        <v>664</v>
      </c>
      <c r="G17" s="24">
        <f t="shared" ref="G17:N17" si="3">G18+G19+G20+G21+G22</f>
        <v>0</v>
      </c>
      <c r="H17" s="24">
        <f t="shared" si="3"/>
        <v>640</v>
      </c>
      <c r="I17" s="24">
        <f t="shared" si="3"/>
        <v>382</v>
      </c>
      <c r="J17" s="24">
        <f t="shared" si="3"/>
        <v>246</v>
      </c>
      <c r="K17" s="24">
        <f t="shared" si="3"/>
        <v>0</v>
      </c>
      <c r="L17" s="24">
        <f t="shared" si="3"/>
        <v>0</v>
      </c>
      <c r="M17" s="24">
        <f t="shared" si="3"/>
        <v>12</v>
      </c>
      <c r="N17" s="326">
        <f t="shared" si="3"/>
        <v>12</v>
      </c>
      <c r="O17" s="344">
        <f t="shared" ref="O17:AD17" si="4">O18+O19+O20+O21+O22</f>
        <v>204</v>
      </c>
      <c r="P17" s="24">
        <f t="shared" si="4"/>
        <v>0</v>
      </c>
      <c r="Q17" s="24">
        <f t="shared" si="4"/>
        <v>222</v>
      </c>
      <c r="R17" s="345">
        <f t="shared" si="4"/>
        <v>0</v>
      </c>
      <c r="S17" s="331">
        <f t="shared" si="4"/>
        <v>116</v>
      </c>
      <c r="T17" s="24">
        <f t="shared" si="4"/>
        <v>0</v>
      </c>
      <c r="U17" s="24">
        <f t="shared" si="4"/>
        <v>122</v>
      </c>
      <c r="V17" s="326">
        <f t="shared" si="4"/>
        <v>0</v>
      </c>
      <c r="W17" s="344">
        <f t="shared" si="4"/>
        <v>0</v>
      </c>
      <c r="X17" s="24">
        <f t="shared" si="4"/>
        <v>0</v>
      </c>
      <c r="Y17" s="24">
        <f t="shared" si="4"/>
        <v>0</v>
      </c>
      <c r="Z17" s="345">
        <f t="shared" si="4"/>
        <v>0</v>
      </c>
      <c r="AA17" s="344">
        <f t="shared" si="4"/>
        <v>0</v>
      </c>
      <c r="AB17" s="24">
        <f t="shared" si="4"/>
        <v>0</v>
      </c>
      <c r="AC17" s="24">
        <f t="shared" si="4"/>
        <v>0</v>
      </c>
      <c r="AD17" s="345">
        <f t="shared" si="4"/>
        <v>0</v>
      </c>
    </row>
    <row r="18" spans="1:30" ht="17.25" customHeight="1" x14ac:dyDescent="0.25">
      <c r="A18" s="29" t="s">
        <v>179</v>
      </c>
      <c r="B18" s="30" t="s">
        <v>70</v>
      </c>
      <c r="C18" s="247">
        <v>3</v>
      </c>
      <c r="D18" s="242"/>
      <c r="E18" s="31"/>
      <c r="F18" s="11">
        <v>138</v>
      </c>
      <c r="G18" s="11"/>
      <c r="H18" s="11">
        <v>138</v>
      </c>
      <c r="I18" s="11">
        <v>84</v>
      </c>
      <c r="J18" s="11">
        <v>54</v>
      </c>
      <c r="K18" s="11"/>
      <c r="L18" s="11"/>
      <c r="M18" s="42"/>
      <c r="N18" s="50"/>
      <c r="O18" s="53">
        <v>51</v>
      </c>
      <c r="P18" s="102"/>
      <c r="Q18" s="104">
        <v>46</v>
      </c>
      <c r="R18" s="167"/>
      <c r="S18" s="184">
        <v>41</v>
      </c>
      <c r="T18" s="109"/>
      <c r="U18" s="111"/>
      <c r="V18" s="111"/>
      <c r="W18" s="56"/>
      <c r="X18" s="113"/>
      <c r="Y18" s="115"/>
      <c r="Z18" s="166"/>
      <c r="AA18" s="58"/>
      <c r="AB18" s="118"/>
      <c r="AC18" s="119"/>
      <c r="AD18" s="164"/>
    </row>
    <row r="19" spans="1:30" ht="17.25" customHeight="1" x14ac:dyDescent="0.25">
      <c r="A19" s="29" t="s">
        <v>181</v>
      </c>
      <c r="B19" s="30" t="s">
        <v>180</v>
      </c>
      <c r="C19" s="248">
        <v>3</v>
      </c>
      <c r="D19" s="242"/>
      <c r="E19" s="31"/>
      <c r="F19" s="11">
        <v>133</v>
      </c>
      <c r="G19" s="11"/>
      <c r="H19" s="11">
        <v>133</v>
      </c>
      <c r="I19" s="11">
        <v>92</v>
      </c>
      <c r="J19" s="11">
        <v>28</v>
      </c>
      <c r="K19" s="11"/>
      <c r="L19" s="11"/>
      <c r="M19" s="42"/>
      <c r="N19" s="50"/>
      <c r="O19" s="53">
        <v>34</v>
      </c>
      <c r="P19" s="102"/>
      <c r="Q19" s="104">
        <v>44</v>
      </c>
      <c r="R19" s="167"/>
      <c r="S19" s="184">
        <v>30</v>
      </c>
      <c r="T19" s="109"/>
      <c r="U19" s="111">
        <v>25</v>
      </c>
      <c r="V19" s="111"/>
      <c r="W19" s="56"/>
      <c r="X19" s="113"/>
      <c r="Y19" s="115"/>
      <c r="Z19" s="185"/>
      <c r="AA19" s="58"/>
      <c r="AB19" s="118"/>
      <c r="AC19" s="119"/>
      <c r="AD19" s="164"/>
    </row>
    <row r="20" spans="1:30" ht="17.25" customHeight="1" x14ac:dyDescent="0.25">
      <c r="A20" s="29" t="s">
        <v>164</v>
      </c>
      <c r="B20" s="30" t="s">
        <v>71</v>
      </c>
      <c r="C20" s="247"/>
      <c r="D20" s="32">
        <v>2.4</v>
      </c>
      <c r="E20" s="32"/>
      <c r="F20" s="11">
        <v>220</v>
      </c>
      <c r="G20" s="11"/>
      <c r="H20" s="11">
        <v>196</v>
      </c>
      <c r="I20" s="11">
        <v>88</v>
      </c>
      <c r="J20" s="11">
        <v>96</v>
      </c>
      <c r="K20" s="11"/>
      <c r="L20" s="11"/>
      <c r="M20" s="42">
        <v>12</v>
      </c>
      <c r="N20" s="50">
        <v>12</v>
      </c>
      <c r="O20" s="53">
        <v>51</v>
      </c>
      <c r="P20" s="102"/>
      <c r="Q20" s="104">
        <v>63</v>
      </c>
      <c r="R20" s="167"/>
      <c r="S20" s="184">
        <v>45</v>
      </c>
      <c r="T20" s="109"/>
      <c r="U20" s="111">
        <v>61</v>
      </c>
      <c r="V20" s="111"/>
      <c r="W20" s="56"/>
      <c r="X20" s="113"/>
      <c r="Y20" s="115"/>
      <c r="Z20" s="185"/>
      <c r="AA20" s="58"/>
      <c r="AB20" s="118"/>
      <c r="AC20" s="119"/>
      <c r="AD20" s="164"/>
    </row>
    <row r="21" spans="1:30" ht="17.25" customHeight="1" x14ac:dyDescent="0.25">
      <c r="A21" s="29" t="s">
        <v>224</v>
      </c>
      <c r="B21" s="30" t="s">
        <v>72</v>
      </c>
      <c r="C21" s="249">
        <v>2</v>
      </c>
      <c r="D21" s="71"/>
      <c r="E21" s="31"/>
      <c r="F21" s="11">
        <v>137</v>
      </c>
      <c r="G21" s="11"/>
      <c r="H21" s="11">
        <v>137</v>
      </c>
      <c r="I21" s="11">
        <v>92</v>
      </c>
      <c r="J21" s="11">
        <v>46</v>
      </c>
      <c r="K21" s="11"/>
      <c r="L21" s="11"/>
      <c r="M21" s="42"/>
      <c r="N21" s="50"/>
      <c r="O21" s="53">
        <v>68</v>
      </c>
      <c r="P21" s="102"/>
      <c r="Q21" s="104">
        <v>69</v>
      </c>
      <c r="R21" s="167"/>
      <c r="S21" s="184"/>
      <c r="T21" s="109"/>
      <c r="U21" s="111"/>
      <c r="V21" s="111"/>
      <c r="W21" s="56"/>
      <c r="X21" s="113"/>
      <c r="Y21" s="115"/>
      <c r="Z21" s="185"/>
      <c r="AA21" s="58"/>
      <c r="AB21" s="118"/>
      <c r="AC21" s="119"/>
      <c r="AD21" s="164"/>
    </row>
    <row r="22" spans="1:30" s="154" customFormat="1" ht="17.25" customHeight="1" x14ac:dyDescent="0.25">
      <c r="A22" s="29" t="s">
        <v>225</v>
      </c>
      <c r="B22" s="30" t="s">
        <v>177</v>
      </c>
      <c r="C22" s="247" t="s">
        <v>184</v>
      </c>
      <c r="D22" s="32"/>
      <c r="E22" s="32"/>
      <c r="F22" s="11">
        <v>36</v>
      </c>
      <c r="G22" s="11"/>
      <c r="H22" s="11">
        <v>36</v>
      </c>
      <c r="I22" s="11">
        <v>26</v>
      </c>
      <c r="J22" s="11">
        <v>22</v>
      </c>
      <c r="K22" s="152"/>
      <c r="L22" s="152"/>
      <c r="M22" s="153"/>
      <c r="N22" s="50"/>
      <c r="O22" s="53"/>
      <c r="P22" s="102"/>
      <c r="Q22" s="162"/>
      <c r="R22" s="167"/>
      <c r="S22" s="184"/>
      <c r="T22" s="109"/>
      <c r="U22" s="111">
        <v>36</v>
      </c>
      <c r="V22" s="111"/>
      <c r="W22" s="56"/>
      <c r="X22" s="113"/>
      <c r="Y22" s="115"/>
      <c r="Z22" s="166"/>
      <c r="AA22" s="58"/>
      <c r="AB22" s="118"/>
      <c r="AC22" s="119"/>
      <c r="AD22" s="164"/>
    </row>
    <row r="23" spans="1:30" ht="15.75" customHeight="1" x14ac:dyDescent="0.25">
      <c r="A23" s="461" t="s">
        <v>130</v>
      </c>
      <c r="B23" s="390"/>
      <c r="C23" s="440" t="s">
        <v>191</v>
      </c>
      <c r="D23" s="441"/>
      <c r="E23" s="442"/>
      <c r="F23" s="23">
        <f>F24+F25</f>
        <v>115</v>
      </c>
      <c r="G23" s="23">
        <f t="shared" ref="G23:Y23" si="5">G24+G25</f>
        <v>0</v>
      </c>
      <c r="H23" s="23">
        <f t="shared" si="5"/>
        <v>79</v>
      </c>
      <c r="I23" s="23">
        <f t="shared" si="5"/>
        <v>54</v>
      </c>
      <c r="J23" s="23">
        <f t="shared" si="5"/>
        <v>28</v>
      </c>
      <c r="K23" s="23">
        <f t="shared" si="5"/>
        <v>0</v>
      </c>
      <c r="L23" s="23">
        <f t="shared" si="5"/>
        <v>36</v>
      </c>
      <c r="M23" s="23">
        <f t="shared" si="5"/>
        <v>0</v>
      </c>
      <c r="N23" s="325">
        <f t="shared" si="5"/>
        <v>0</v>
      </c>
      <c r="O23" s="342">
        <f t="shared" si="5"/>
        <v>34</v>
      </c>
      <c r="P23" s="23">
        <f t="shared" si="5"/>
        <v>0</v>
      </c>
      <c r="Q23" s="23">
        <f t="shared" si="5"/>
        <v>81</v>
      </c>
      <c r="R23" s="343">
        <f t="shared" si="5"/>
        <v>0</v>
      </c>
      <c r="S23" s="330">
        <f t="shared" si="5"/>
        <v>0</v>
      </c>
      <c r="T23" s="23">
        <f t="shared" si="5"/>
        <v>0</v>
      </c>
      <c r="U23" s="23">
        <f t="shared" si="5"/>
        <v>0</v>
      </c>
      <c r="V23" s="325">
        <f t="shared" si="5"/>
        <v>0</v>
      </c>
      <c r="W23" s="342">
        <f t="shared" si="5"/>
        <v>0</v>
      </c>
      <c r="X23" s="23">
        <f t="shared" si="5"/>
        <v>0</v>
      </c>
      <c r="Y23" s="23">
        <f t="shared" si="5"/>
        <v>0</v>
      </c>
      <c r="Z23" s="343">
        <f t="shared" ref="Z23:AD23" si="6">Z24+Z25</f>
        <v>0</v>
      </c>
      <c r="AA23" s="342">
        <f t="shared" si="6"/>
        <v>0</v>
      </c>
      <c r="AB23" s="23">
        <f t="shared" si="6"/>
        <v>0</v>
      </c>
      <c r="AC23" s="23">
        <f t="shared" si="6"/>
        <v>0</v>
      </c>
      <c r="AD23" s="343">
        <f t="shared" si="6"/>
        <v>0</v>
      </c>
    </row>
    <row r="24" spans="1:30" s="33" customFormat="1" ht="27" customHeight="1" x14ac:dyDescent="0.25">
      <c r="A24" s="21" t="s">
        <v>73</v>
      </c>
      <c r="B24" s="22" t="s">
        <v>188</v>
      </c>
      <c r="C24" s="279">
        <v>1</v>
      </c>
      <c r="D24" s="243"/>
      <c r="E24" s="284" t="s">
        <v>186</v>
      </c>
      <c r="F24" s="60">
        <v>80</v>
      </c>
      <c r="G24" s="60"/>
      <c r="H24" s="60">
        <v>44</v>
      </c>
      <c r="I24" s="11">
        <v>26</v>
      </c>
      <c r="J24" s="11">
        <v>22</v>
      </c>
      <c r="K24" s="11"/>
      <c r="L24" s="11">
        <v>36</v>
      </c>
      <c r="M24" s="42"/>
      <c r="N24" s="50"/>
      <c r="O24" s="155">
        <v>34</v>
      </c>
      <c r="P24" s="156"/>
      <c r="Q24" s="157">
        <v>46</v>
      </c>
      <c r="R24" s="189"/>
      <c r="S24" s="184"/>
      <c r="T24" s="109"/>
      <c r="U24" s="111"/>
      <c r="V24" s="111"/>
      <c r="W24" s="236"/>
      <c r="X24" s="237"/>
      <c r="Y24" s="238"/>
      <c r="Z24" s="353"/>
      <c r="AA24" s="58"/>
      <c r="AB24" s="118"/>
      <c r="AC24" s="119"/>
      <c r="AD24" s="164"/>
    </row>
    <row r="25" spans="1:30" s="33" customFormat="1" ht="50.25" customHeight="1" x14ac:dyDescent="0.25">
      <c r="A25" s="21" t="s">
        <v>137</v>
      </c>
      <c r="B25" s="22" t="s">
        <v>193</v>
      </c>
      <c r="C25" s="279">
        <v>2</v>
      </c>
      <c r="D25" s="243"/>
      <c r="E25" s="59"/>
      <c r="F25" s="60">
        <v>35</v>
      </c>
      <c r="G25" s="60"/>
      <c r="H25" s="60">
        <v>35</v>
      </c>
      <c r="I25" s="11">
        <v>28</v>
      </c>
      <c r="J25" s="11">
        <v>6</v>
      </c>
      <c r="K25" s="11"/>
      <c r="L25" s="11"/>
      <c r="M25" s="42"/>
      <c r="N25" s="50"/>
      <c r="O25" s="53"/>
      <c r="P25" s="102"/>
      <c r="Q25" s="104">
        <v>35</v>
      </c>
      <c r="R25" s="167"/>
      <c r="S25" s="184"/>
      <c r="T25" s="109"/>
      <c r="U25" s="111"/>
      <c r="V25" s="111"/>
      <c r="W25" s="233"/>
      <c r="X25" s="234"/>
      <c r="Y25" s="235"/>
      <c r="Z25" s="354"/>
      <c r="AA25" s="58"/>
      <c r="AB25" s="118"/>
      <c r="AC25" s="119"/>
      <c r="AD25" s="164"/>
    </row>
    <row r="26" spans="1:30" ht="16.5" customHeight="1" x14ac:dyDescent="0.25">
      <c r="A26" s="35" t="s">
        <v>16</v>
      </c>
      <c r="B26" s="36" t="s">
        <v>118</v>
      </c>
      <c r="C26" s="437" t="s">
        <v>217</v>
      </c>
      <c r="D26" s="438"/>
      <c r="E26" s="439"/>
      <c r="F26" s="27">
        <f>F27+F28+F29+F30+F31+F32+F33+F34+F35+F36+F37+F38+F39+F40</f>
        <v>486</v>
      </c>
      <c r="G26" s="27">
        <f t="shared" ref="G26:N26" si="7">G27+G28+G29+G30+G31+G32+G33+G34+G35+G36+G37+G38+G39+G40</f>
        <v>0</v>
      </c>
      <c r="H26" s="27">
        <f t="shared" si="7"/>
        <v>486</v>
      </c>
      <c r="I26" s="27">
        <f t="shared" si="7"/>
        <v>240</v>
      </c>
      <c r="J26" s="27">
        <f t="shared" si="7"/>
        <v>240</v>
      </c>
      <c r="K26" s="27">
        <f t="shared" si="7"/>
        <v>0</v>
      </c>
      <c r="L26" s="27">
        <f t="shared" si="7"/>
        <v>0</v>
      </c>
      <c r="M26" s="27">
        <f t="shared" si="7"/>
        <v>0</v>
      </c>
      <c r="N26" s="105">
        <f t="shared" si="7"/>
        <v>0</v>
      </c>
      <c r="O26" s="190">
        <f t="shared" ref="O26:AD26" si="8">O27+O28+O29+O30+O31+O32+O33+O34+O35+O36+O37+O38+O39+O40</f>
        <v>36</v>
      </c>
      <c r="P26" s="27">
        <f t="shared" si="8"/>
        <v>0</v>
      </c>
      <c r="Q26" s="27">
        <f t="shared" si="8"/>
        <v>100</v>
      </c>
      <c r="R26" s="191">
        <f t="shared" si="8"/>
        <v>0</v>
      </c>
      <c r="S26" s="192">
        <f t="shared" si="8"/>
        <v>36</v>
      </c>
      <c r="T26" s="27">
        <f t="shared" si="8"/>
        <v>0</v>
      </c>
      <c r="U26" s="27">
        <f t="shared" si="8"/>
        <v>64</v>
      </c>
      <c r="V26" s="105">
        <f t="shared" si="8"/>
        <v>0</v>
      </c>
      <c r="W26" s="190">
        <f t="shared" si="8"/>
        <v>32</v>
      </c>
      <c r="X26" s="27">
        <f t="shared" si="8"/>
        <v>0</v>
      </c>
      <c r="Y26" s="27">
        <f t="shared" si="8"/>
        <v>36</v>
      </c>
      <c r="Z26" s="191">
        <f t="shared" si="8"/>
        <v>0</v>
      </c>
      <c r="AA26" s="190">
        <f t="shared" si="8"/>
        <v>74</v>
      </c>
      <c r="AB26" s="27">
        <f t="shared" si="8"/>
        <v>0</v>
      </c>
      <c r="AC26" s="27">
        <f t="shared" si="8"/>
        <v>108</v>
      </c>
      <c r="AD26" s="191">
        <f t="shared" si="8"/>
        <v>0</v>
      </c>
    </row>
    <row r="27" spans="1:30" ht="28.5" customHeight="1" x14ac:dyDescent="0.25">
      <c r="A27" s="6" t="s">
        <v>17</v>
      </c>
      <c r="B27" s="7" t="s">
        <v>74</v>
      </c>
      <c r="C27" s="250">
        <v>3</v>
      </c>
      <c r="D27" s="250"/>
      <c r="E27" s="4"/>
      <c r="F27" s="10">
        <v>36</v>
      </c>
      <c r="G27" s="10"/>
      <c r="H27" s="10">
        <v>36</v>
      </c>
      <c r="I27" s="10">
        <v>24</v>
      </c>
      <c r="J27" s="10">
        <v>12</v>
      </c>
      <c r="K27" s="10"/>
      <c r="L27" s="10"/>
      <c r="M27" s="42"/>
      <c r="N27" s="50"/>
      <c r="O27" s="53"/>
      <c r="P27" s="102"/>
      <c r="Q27" s="104"/>
      <c r="R27" s="167"/>
      <c r="S27" s="184">
        <v>36</v>
      </c>
      <c r="T27" s="109"/>
      <c r="U27" s="111"/>
      <c r="V27" s="111"/>
      <c r="W27" s="56"/>
      <c r="X27" s="113"/>
      <c r="Y27" s="115"/>
      <c r="Z27" s="166"/>
      <c r="AA27" s="58"/>
      <c r="AB27" s="118"/>
      <c r="AC27" s="119"/>
      <c r="AD27" s="164"/>
    </row>
    <row r="28" spans="1:30" ht="28.5" customHeight="1" x14ac:dyDescent="0.25">
      <c r="A28" s="6" t="s">
        <v>18</v>
      </c>
      <c r="B28" s="7" t="s">
        <v>75</v>
      </c>
      <c r="C28" s="250">
        <v>1</v>
      </c>
      <c r="D28" s="250"/>
      <c r="E28" s="4"/>
      <c r="F28" s="10">
        <v>36</v>
      </c>
      <c r="G28" s="10"/>
      <c r="H28" s="10">
        <v>36</v>
      </c>
      <c r="I28" s="10">
        <v>20</v>
      </c>
      <c r="J28" s="10">
        <v>14</v>
      </c>
      <c r="K28" s="10"/>
      <c r="L28" s="10"/>
      <c r="M28" s="42"/>
      <c r="N28" s="50"/>
      <c r="O28" s="53">
        <v>36</v>
      </c>
      <c r="P28" s="169"/>
      <c r="Q28" s="170"/>
      <c r="R28" s="346"/>
      <c r="S28" s="184"/>
      <c r="T28" s="109"/>
      <c r="U28" s="163"/>
      <c r="V28" s="163"/>
      <c r="W28" s="56"/>
      <c r="X28" s="113"/>
      <c r="Y28" s="115"/>
      <c r="Z28" s="166"/>
      <c r="AA28" s="58"/>
      <c r="AB28" s="118"/>
      <c r="AC28" s="119"/>
      <c r="AD28" s="164"/>
    </row>
    <row r="29" spans="1:30" ht="27.75" customHeight="1" x14ac:dyDescent="0.25">
      <c r="A29" s="6" t="s">
        <v>19</v>
      </c>
      <c r="B29" s="7" t="s">
        <v>76</v>
      </c>
      <c r="C29" s="250">
        <v>2</v>
      </c>
      <c r="D29" s="250"/>
      <c r="E29" s="4"/>
      <c r="F29" s="10">
        <v>36</v>
      </c>
      <c r="G29" s="10"/>
      <c r="H29" s="10">
        <v>36</v>
      </c>
      <c r="I29" s="10">
        <v>22</v>
      </c>
      <c r="J29" s="10">
        <v>12</v>
      </c>
      <c r="K29" s="10"/>
      <c r="L29" s="10"/>
      <c r="M29" s="42"/>
      <c r="N29" s="50"/>
      <c r="O29" s="53"/>
      <c r="P29" s="102"/>
      <c r="Q29" s="104">
        <v>36</v>
      </c>
      <c r="R29" s="167"/>
      <c r="S29" s="184"/>
      <c r="T29" s="109"/>
      <c r="U29" s="111"/>
      <c r="V29" s="111"/>
      <c r="W29" s="56"/>
      <c r="X29" s="113"/>
      <c r="Y29" s="115"/>
      <c r="Z29" s="166"/>
      <c r="AA29" s="58"/>
      <c r="AB29" s="118"/>
      <c r="AC29" s="119"/>
      <c r="AD29" s="164"/>
    </row>
    <row r="30" spans="1:30" ht="27" customHeight="1" x14ac:dyDescent="0.25">
      <c r="A30" s="6" t="s">
        <v>20</v>
      </c>
      <c r="B30" s="7" t="s">
        <v>77</v>
      </c>
      <c r="C30" s="250">
        <v>8</v>
      </c>
      <c r="D30" s="250"/>
      <c r="E30" s="5"/>
      <c r="F30" s="10">
        <f>G30+H30+M30</f>
        <v>36</v>
      </c>
      <c r="G30" s="10"/>
      <c r="H30" s="10">
        <v>36</v>
      </c>
      <c r="I30" s="10">
        <v>28</v>
      </c>
      <c r="J30" s="10">
        <v>8</v>
      </c>
      <c r="K30" s="10"/>
      <c r="L30" s="10"/>
      <c r="M30" s="42"/>
      <c r="N30" s="50"/>
      <c r="O30" s="53"/>
      <c r="P30" s="102"/>
      <c r="Q30" s="104"/>
      <c r="R30" s="167"/>
      <c r="S30" s="184"/>
      <c r="T30" s="171"/>
      <c r="U30" s="172"/>
      <c r="V30" s="173"/>
      <c r="W30" s="56"/>
      <c r="X30" s="174"/>
      <c r="Y30" s="175"/>
      <c r="Z30" s="176"/>
      <c r="AA30" s="58"/>
      <c r="AB30" s="118"/>
      <c r="AC30" s="119">
        <v>36</v>
      </c>
      <c r="AD30" s="164"/>
    </row>
    <row r="31" spans="1:30" ht="16.5" customHeight="1" x14ac:dyDescent="0.25">
      <c r="A31" s="6" t="s">
        <v>21</v>
      </c>
      <c r="B31" s="7" t="s">
        <v>81</v>
      </c>
      <c r="C31" s="250">
        <v>2</v>
      </c>
      <c r="D31" s="250"/>
      <c r="E31" s="4"/>
      <c r="F31" s="10">
        <f>G31+H31+M31</f>
        <v>32</v>
      </c>
      <c r="G31" s="10"/>
      <c r="H31" s="10">
        <v>32</v>
      </c>
      <c r="I31" s="10">
        <v>20</v>
      </c>
      <c r="J31" s="10">
        <v>12</v>
      </c>
      <c r="K31" s="10"/>
      <c r="L31" s="10"/>
      <c r="M31" s="42"/>
      <c r="N31" s="50"/>
      <c r="O31" s="53"/>
      <c r="P31" s="102"/>
      <c r="Q31" s="104">
        <v>32</v>
      </c>
      <c r="R31" s="167"/>
      <c r="S31" s="184"/>
      <c r="T31" s="109"/>
      <c r="U31" s="165"/>
      <c r="V31" s="165"/>
      <c r="W31" s="56"/>
      <c r="X31" s="113"/>
      <c r="Y31" s="115"/>
      <c r="Z31" s="355"/>
      <c r="AA31" s="178"/>
      <c r="AB31" s="179"/>
      <c r="AC31" s="119"/>
      <c r="AD31" s="164"/>
    </row>
    <row r="32" spans="1:30" x14ac:dyDescent="0.25">
      <c r="A32" s="6" t="s">
        <v>84</v>
      </c>
      <c r="B32" s="7" t="s">
        <v>82</v>
      </c>
      <c r="C32" s="250">
        <v>6</v>
      </c>
      <c r="D32" s="250"/>
      <c r="E32" s="4"/>
      <c r="F32" s="10">
        <f>G32+H32+M32</f>
        <v>36</v>
      </c>
      <c r="G32" s="10"/>
      <c r="H32" s="10">
        <v>36</v>
      </c>
      <c r="I32" s="10">
        <v>26</v>
      </c>
      <c r="J32" s="10">
        <v>10</v>
      </c>
      <c r="K32" s="10"/>
      <c r="L32" s="10"/>
      <c r="M32" s="42"/>
      <c r="N32" s="50"/>
      <c r="O32" s="53"/>
      <c r="P32" s="102"/>
      <c r="Q32" s="104"/>
      <c r="R32" s="167"/>
      <c r="S32" s="332"/>
      <c r="T32" s="180"/>
      <c r="U32" s="181"/>
      <c r="V32" s="182"/>
      <c r="W32" s="56"/>
      <c r="X32" s="113"/>
      <c r="Y32" s="115">
        <v>36</v>
      </c>
      <c r="Z32" s="166"/>
      <c r="AA32" s="58"/>
      <c r="AB32" s="118"/>
      <c r="AC32" s="119"/>
      <c r="AD32" s="164"/>
    </row>
    <row r="33" spans="1:30" ht="27" customHeight="1" x14ac:dyDescent="0.25">
      <c r="A33" s="6" t="s">
        <v>85</v>
      </c>
      <c r="B33" s="7" t="s">
        <v>83</v>
      </c>
      <c r="C33" s="250">
        <v>7.8</v>
      </c>
      <c r="D33" s="250"/>
      <c r="E33" s="4"/>
      <c r="F33" s="10">
        <v>36</v>
      </c>
      <c r="G33" s="10"/>
      <c r="H33" s="10">
        <v>36</v>
      </c>
      <c r="I33" s="10">
        <v>0</v>
      </c>
      <c r="J33" s="10">
        <v>34</v>
      </c>
      <c r="K33" s="10"/>
      <c r="L33" s="10"/>
      <c r="M33" s="42"/>
      <c r="N33" s="50"/>
      <c r="O33" s="53"/>
      <c r="P33" s="102"/>
      <c r="Q33" s="104"/>
      <c r="R33" s="167"/>
      <c r="S33" s="184"/>
      <c r="T33" s="109"/>
      <c r="U33" s="111"/>
      <c r="V33" s="111"/>
      <c r="W33" s="56"/>
      <c r="X33" s="113"/>
      <c r="Y33" s="115"/>
      <c r="Z33" s="166"/>
      <c r="AA33" s="58">
        <v>18</v>
      </c>
      <c r="AB33" s="118"/>
      <c r="AC33" s="119">
        <v>18</v>
      </c>
      <c r="AD33" s="164"/>
    </row>
    <row r="34" spans="1:30" ht="15.75" customHeight="1" x14ac:dyDescent="0.25">
      <c r="A34" s="47" t="s">
        <v>86</v>
      </c>
      <c r="B34" s="7" t="s">
        <v>22</v>
      </c>
      <c r="C34" s="251">
        <v>7</v>
      </c>
      <c r="D34" s="250"/>
      <c r="E34" s="4"/>
      <c r="F34" s="10">
        <f t="shared" ref="F34:F40" si="9">G34+H34+M34</f>
        <v>36</v>
      </c>
      <c r="G34" s="10"/>
      <c r="H34" s="10">
        <v>36</v>
      </c>
      <c r="I34" s="10">
        <v>18</v>
      </c>
      <c r="J34" s="10">
        <v>18</v>
      </c>
      <c r="K34" s="10"/>
      <c r="L34" s="10"/>
      <c r="M34" s="42"/>
      <c r="N34" s="50"/>
      <c r="O34" s="53"/>
      <c r="P34" s="102"/>
      <c r="Q34" s="104"/>
      <c r="R34" s="167"/>
      <c r="S34" s="184"/>
      <c r="T34" s="109"/>
      <c r="U34" s="111"/>
      <c r="V34" s="111"/>
      <c r="W34" s="56"/>
      <c r="X34" s="113"/>
      <c r="Y34" s="115"/>
      <c r="Z34" s="166"/>
      <c r="AA34" s="58">
        <v>36</v>
      </c>
      <c r="AB34" s="118"/>
      <c r="AC34" s="119"/>
      <c r="AD34" s="164"/>
    </row>
    <row r="35" spans="1:30" ht="27.75" customHeight="1" x14ac:dyDescent="0.25">
      <c r="A35" s="6" t="s">
        <v>87</v>
      </c>
      <c r="B35" s="7" t="s">
        <v>187</v>
      </c>
      <c r="C35" s="250">
        <v>7.8</v>
      </c>
      <c r="D35" s="250"/>
      <c r="E35" s="13"/>
      <c r="F35" s="10">
        <f t="shared" si="9"/>
        <v>40</v>
      </c>
      <c r="G35" s="10"/>
      <c r="H35" s="10">
        <v>40</v>
      </c>
      <c r="I35" s="10"/>
      <c r="J35" s="10">
        <v>40</v>
      </c>
      <c r="K35" s="10"/>
      <c r="L35" s="10"/>
      <c r="M35" s="42"/>
      <c r="N35" s="50"/>
      <c r="O35" s="53"/>
      <c r="P35" s="102"/>
      <c r="Q35" s="104"/>
      <c r="R35" s="167"/>
      <c r="S35" s="184"/>
      <c r="T35" s="109"/>
      <c r="U35" s="111"/>
      <c r="V35" s="111"/>
      <c r="W35" s="56"/>
      <c r="X35" s="113"/>
      <c r="Y35" s="115"/>
      <c r="Z35" s="166"/>
      <c r="AA35" s="58">
        <v>20</v>
      </c>
      <c r="AB35" s="118"/>
      <c r="AC35" s="119">
        <v>20</v>
      </c>
      <c r="AD35" s="164"/>
    </row>
    <row r="36" spans="1:30" x14ac:dyDescent="0.25">
      <c r="A36" s="6" t="s">
        <v>88</v>
      </c>
      <c r="B36" s="7" t="s">
        <v>139</v>
      </c>
      <c r="C36" s="250">
        <v>8</v>
      </c>
      <c r="D36" s="250"/>
      <c r="E36" s="4"/>
      <c r="F36" s="10">
        <f t="shared" si="9"/>
        <v>34</v>
      </c>
      <c r="G36" s="10"/>
      <c r="H36" s="10">
        <v>34</v>
      </c>
      <c r="I36" s="10">
        <v>6</v>
      </c>
      <c r="J36" s="10">
        <v>28</v>
      </c>
      <c r="K36" s="10"/>
      <c r="L36" s="10"/>
      <c r="M36" s="42"/>
      <c r="N36" s="50"/>
      <c r="O36" s="53"/>
      <c r="P36" s="102"/>
      <c r="Q36" s="104"/>
      <c r="R36" s="167"/>
      <c r="S36" s="184"/>
      <c r="T36" s="109"/>
      <c r="U36" s="112"/>
      <c r="V36" s="112"/>
      <c r="W36" s="57"/>
      <c r="X36" s="114"/>
      <c r="Y36" s="183"/>
      <c r="Z36" s="176"/>
      <c r="AA36" s="58"/>
      <c r="AB36" s="118"/>
      <c r="AC36" s="119">
        <v>34</v>
      </c>
      <c r="AD36" s="164"/>
    </row>
    <row r="37" spans="1:30" ht="38.25" customHeight="1" x14ac:dyDescent="0.25">
      <c r="A37" s="14" t="s">
        <v>138</v>
      </c>
      <c r="B37" s="7" t="s">
        <v>140</v>
      </c>
      <c r="C37" s="250">
        <v>4</v>
      </c>
      <c r="D37" s="250"/>
      <c r="E37" s="4"/>
      <c r="F37" s="10">
        <f t="shared" si="9"/>
        <v>32</v>
      </c>
      <c r="G37" s="10"/>
      <c r="H37" s="10">
        <v>32</v>
      </c>
      <c r="I37" s="10">
        <v>20</v>
      </c>
      <c r="J37" s="10">
        <v>12</v>
      </c>
      <c r="K37" s="10"/>
      <c r="L37" s="10"/>
      <c r="M37" s="42"/>
      <c r="N37" s="50"/>
      <c r="O37" s="53"/>
      <c r="P37" s="102"/>
      <c r="Q37" s="104"/>
      <c r="R37" s="167"/>
      <c r="S37" s="184"/>
      <c r="T37" s="184"/>
      <c r="U37" s="111">
        <v>32</v>
      </c>
      <c r="V37" s="111"/>
      <c r="W37" s="198"/>
      <c r="X37" s="280"/>
      <c r="Y37" s="160"/>
      <c r="Z37" s="185"/>
      <c r="AA37" s="58"/>
      <c r="AB37" s="118"/>
      <c r="AC37" s="119"/>
      <c r="AD37" s="164"/>
    </row>
    <row r="38" spans="1:30" ht="17.25" customHeight="1" x14ac:dyDescent="0.25">
      <c r="A38" s="47" t="s">
        <v>141</v>
      </c>
      <c r="B38" s="61" t="s">
        <v>142</v>
      </c>
      <c r="C38" s="250">
        <v>5</v>
      </c>
      <c r="D38" s="250"/>
      <c r="E38" s="4"/>
      <c r="F38" s="10">
        <f t="shared" si="9"/>
        <v>32</v>
      </c>
      <c r="G38" s="10"/>
      <c r="H38" s="10">
        <v>32</v>
      </c>
      <c r="I38" s="10">
        <v>18</v>
      </c>
      <c r="J38" s="10">
        <v>14</v>
      </c>
      <c r="K38" s="10"/>
      <c r="L38" s="10"/>
      <c r="M38" s="42"/>
      <c r="N38" s="50"/>
      <c r="O38" s="53"/>
      <c r="P38" s="102"/>
      <c r="Q38" s="104"/>
      <c r="R38" s="167"/>
      <c r="S38" s="184"/>
      <c r="T38" s="184"/>
      <c r="U38" s="111"/>
      <c r="V38" s="111"/>
      <c r="W38" s="56">
        <v>32</v>
      </c>
      <c r="X38" s="281"/>
      <c r="Y38" s="115"/>
      <c r="Z38" s="166"/>
      <c r="AA38" s="58"/>
      <c r="AB38" s="118"/>
      <c r="AC38" s="119"/>
      <c r="AD38" s="164"/>
    </row>
    <row r="39" spans="1:30" ht="17.25" customHeight="1" x14ac:dyDescent="0.25">
      <c r="A39" s="47" t="s">
        <v>143</v>
      </c>
      <c r="B39" s="61" t="s">
        <v>144</v>
      </c>
      <c r="C39" s="250">
        <v>4</v>
      </c>
      <c r="D39" s="250"/>
      <c r="E39" s="4"/>
      <c r="F39" s="10">
        <f t="shared" si="9"/>
        <v>32</v>
      </c>
      <c r="G39" s="10"/>
      <c r="H39" s="10">
        <v>32</v>
      </c>
      <c r="I39" s="10">
        <v>18</v>
      </c>
      <c r="J39" s="10">
        <v>14</v>
      </c>
      <c r="K39" s="10"/>
      <c r="L39" s="10"/>
      <c r="M39" s="42"/>
      <c r="N39" s="50"/>
      <c r="O39" s="53"/>
      <c r="P39" s="102"/>
      <c r="Q39" s="104"/>
      <c r="R39" s="167"/>
      <c r="S39" s="184"/>
      <c r="T39" s="184"/>
      <c r="U39" s="111">
        <v>32</v>
      </c>
      <c r="V39" s="111"/>
      <c r="W39" s="56"/>
      <c r="X39" s="281"/>
      <c r="Y39" s="115"/>
      <c r="Z39" s="166"/>
      <c r="AA39" s="58"/>
      <c r="AB39" s="118"/>
      <c r="AC39" s="119"/>
      <c r="AD39" s="164"/>
    </row>
    <row r="40" spans="1:30" ht="18" customHeight="1" x14ac:dyDescent="0.25">
      <c r="A40" s="47" t="s">
        <v>145</v>
      </c>
      <c r="B40" s="61" t="s">
        <v>146</v>
      </c>
      <c r="C40" s="250">
        <v>2</v>
      </c>
      <c r="D40" s="250"/>
      <c r="E40" s="4"/>
      <c r="F40" s="10">
        <f t="shared" si="9"/>
        <v>32</v>
      </c>
      <c r="G40" s="10"/>
      <c r="H40" s="10">
        <v>32</v>
      </c>
      <c r="I40" s="10">
        <v>20</v>
      </c>
      <c r="J40" s="10">
        <v>12</v>
      </c>
      <c r="K40" s="10"/>
      <c r="L40" s="10"/>
      <c r="M40" s="42"/>
      <c r="N40" s="50"/>
      <c r="O40" s="53"/>
      <c r="P40" s="102"/>
      <c r="Q40" s="104">
        <v>32</v>
      </c>
      <c r="R40" s="167"/>
      <c r="S40" s="184"/>
      <c r="T40" s="184"/>
      <c r="U40" s="112"/>
      <c r="V40" s="112"/>
      <c r="W40" s="186"/>
      <c r="X40" s="187"/>
      <c r="Y40" s="115"/>
      <c r="Z40" s="166"/>
      <c r="AA40" s="58"/>
      <c r="AB40" s="118"/>
      <c r="AC40" s="119"/>
      <c r="AD40" s="164"/>
    </row>
    <row r="41" spans="1:30" x14ac:dyDescent="0.25">
      <c r="A41" s="35" t="s">
        <v>23</v>
      </c>
      <c r="B41" s="294" t="s">
        <v>24</v>
      </c>
      <c r="C41" s="437" t="s">
        <v>222</v>
      </c>
      <c r="D41" s="438"/>
      <c r="E41" s="439"/>
      <c r="F41" s="27">
        <f>F42</f>
        <v>3186</v>
      </c>
      <c r="G41" s="27">
        <f t="shared" ref="G41:L41" si="10">G42</f>
        <v>60</v>
      </c>
      <c r="H41" s="27">
        <f t="shared" si="10"/>
        <v>1198</v>
      </c>
      <c r="I41" s="27">
        <f t="shared" si="10"/>
        <v>638</v>
      </c>
      <c r="J41" s="27">
        <f t="shared" si="10"/>
        <v>560</v>
      </c>
      <c r="K41" s="27">
        <f t="shared" si="10"/>
        <v>1800</v>
      </c>
      <c r="L41" s="27">
        <f t="shared" si="10"/>
        <v>0</v>
      </c>
      <c r="M41" s="27">
        <f t="shared" ref="M41:AD41" si="11">M42</f>
        <v>54</v>
      </c>
      <c r="N41" s="105">
        <f t="shared" si="11"/>
        <v>54</v>
      </c>
      <c r="O41" s="190">
        <f t="shared" si="11"/>
        <v>0</v>
      </c>
      <c r="P41" s="27">
        <f t="shared" si="11"/>
        <v>0</v>
      </c>
      <c r="Q41" s="27">
        <f t="shared" si="11"/>
        <v>0</v>
      </c>
      <c r="R41" s="191">
        <f t="shared" si="11"/>
        <v>0</v>
      </c>
      <c r="S41" s="192">
        <f t="shared" si="11"/>
        <v>231</v>
      </c>
      <c r="T41" s="27">
        <f t="shared" si="11"/>
        <v>4</v>
      </c>
      <c r="U41" s="27">
        <f t="shared" si="11"/>
        <v>429</v>
      </c>
      <c r="V41" s="105">
        <f t="shared" si="11"/>
        <v>14</v>
      </c>
      <c r="W41" s="190">
        <f t="shared" si="11"/>
        <v>501</v>
      </c>
      <c r="X41" s="27">
        <f t="shared" si="11"/>
        <v>6</v>
      </c>
      <c r="Y41" s="27">
        <f t="shared" si="11"/>
        <v>767</v>
      </c>
      <c r="Z41" s="191">
        <f t="shared" si="11"/>
        <v>12</v>
      </c>
      <c r="AA41" s="190">
        <f t="shared" si="11"/>
        <v>530</v>
      </c>
      <c r="AB41" s="27">
        <f t="shared" si="11"/>
        <v>8</v>
      </c>
      <c r="AC41" s="27">
        <f t="shared" si="11"/>
        <v>668</v>
      </c>
      <c r="AD41" s="191">
        <f t="shared" si="11"/>
        <v>16</v>
      </c>
    </row>
    <row r="42" spans="1:30" x14ac:dyDescent="0.25">
      <c r="A42" s="37" t="s">
        <v>25</v>
      </c>
      <c r="B42" s="38" t="s">
        <v>26</v>
      </c>
      <c r="C42" s="469" t="s">
        <v>222</v>
      </c>
      <c r="D42" s="470"/>
      <c r="E42" s="471"/>
      <c r="F42" s="39">
        <f t="shared" ref="F42:AD42" si="12">F43+F50+F60+F67+F73</f>
        <v>3186</v>
      </c>
      <c r="G42" s="39">
        <f t="shared" si="12"/>
        <v>60</v>
      </c>
      <c r="H42" s="39">
        <f t="shared" si="12"/>
        <v>1198</v>
      </c>
      <c r="I42" s="39">
        <f t="shared" si="12"/>
        <v>638</v>
      </c>
      <c r="J42" s="39">
        <f t="shared" si="12"/>
        <v>560</v>
      </c>
      <c r="K42" s="39">
        <f t="shared" si="12"/>
        <v>1800</v>
      </c>
      <c r="L42" s="39">
        <f t="shared" si="12"/>
        <v>0</v>
      </c>
      <c r="M42" s="39">
        <f t="shared" si="12"/>
        <v>54</v>
      </c>
      <c r="N42" s="327">
        <f t="shared" si="12"/>
        <v>54</v>
      </c>
      <c r="O42" s="347">
        <f t="shared" si="12"/>
        <v>0</v>
      </c>
      <c r="P42" s="39">
        <f t="shared" si="12"/>
        <v>0</v>
      </c>
      <c r="Q42" s="39">
        <f t="shared" si="12"/>
        <v>0</v>
      </c>
      <c r="R42" s="348">
        <f t="shared" si="12"/>
        <v>0</v>
      </c>
      <c r="S42" s="333">
        <f t="shared" si="12"/>
        <v>231</v>
      </c>
      <c r="T42" s="39">
        <f t="shared" si="12"/>
        <v>4</v>
      </c>
      <c r="U42" s="39">
        <f t="shared" si="12"/>
        <v>429</v>
      </c>
      <c r="V42" s="327">
        <f t="shared" si="12"/>
        <v>14</v>
      </c>
      <c r="W42" s="347">
        <f t="shared" si="12"/>
        <v>501</v>
      </c>
      <c r="X42" s="39">
        <f t="shared" si="12"/>
        <v>6</v>
      </c>
      <c r="Y42" s="39">
        <f t="shared" si="12"/>
        <v>767</v>
      </c>
      <c r="Z42" s="348">
        <f t="shared" si="12"/>
        <v>12</v>
      </c>
      <c r="AA42" s="347">
        <f t="shared" si="12"/>
        <v>530</v>
      </c>
      <c r="AB42" s="39">
        <f t="shared" si="12"/>
        <v>8</v>
      </c>
      <c r="AC42" s="39">
        <f t="shared" si="12"/>
        <v>668</v>
      </c>
      <c r="AD42" s="348">
        <f t="shared" si="12"/>
        <v>16</v>
      </c>
    </row>
    <row r="43" spans="1:30" ht="48" customHeight="1" x14ac:dyDescent="0.25">
      <c r="A43" s="8" t="s">
        <v>27</v>
      </c>
      <c r="B43" s="293" t="s">
        <v>89</v>
      </c>
      <c r="C43" s="466" t="s">
        <v>218</v>
      </c>
      <c r="D43" s="467"/>
      <c r="E43" s="468"/>
      <c r="F43" s="27">
        <f>F44+F45+F46+F47+F48+F49</f>
        <v>468</v>
      </c>
      <c r="G43" s="27">
        <f t="shared" ref="G43:L43" si="13">G44+G45+G46+G47+G48+G49</f>
        <v>12</v>
      </c>
      <c r="H43" s="27">
        <f t="shared" si="13"/>
        <v>244</v>
      </c>
      <c r="I43" s="27">
        <f t="shared" si="13"/>
        <v>130</v>
      </c>
      <c r="J43" s="27">
        <f t="shared" si="13"/>
        <v>114</v>
      </c>
      <c r="K43" s="27">
        <f t="shared" si="13"/>
        <v>180</v>
      </c>
      <c r="L43" s="27">
        <f t="shared" si="13"/>
        <v>0</v>
      </c>
      <c r="M43" s="27">
        <f t="shared" ref="M43:AD43" si="14">M44+M45+M46+M47+M48+M49</f>
        <v>6</v>
      </c>
      <c r="N43" s="105">
        <f t="shared" si="14"/>
        <v>6</v>
      </c>
      <c r="O43" s="190">
        <f t="shared" si="14"/>
        <v>0</v>
      </c>
      <c r="P43" s="27">
        <f t="shared" si="14"/>
        <v>0</v>
      </c>
      <c r="Q43" s="27">
        <f t="shared" si="14"/>
        <v>0</v>
      </c>
      <c r="R43" s="191">
        <f t="shared" si="14"/>
        <v>0</v>
      </c>
      <c r="S43" s="192">
        <f t="shared" si="14"/>
        <v>231</v>
      </c>
      <c r="T43" s="27">
        <f t="shared" si="14"/>
        <v>4</v>
      </c>
      <c r="U43" s="27">
        <f t="shared" si="14"/>
        <v>225</v>
      </c>
      <c r="V43" s="105">
        <f t="shared" si="14"/>
        <v>8</v>
      </c>
      <c r="W43" s="190">
        <f t="shared" si="14"/>
        <v>0</v>
      </c>
      <c r="X43" s="27">
        <f t="shared" si="14"/>
        <v>0</v>
      </c>
      <c r="Y43" s="27">
        <f t="shared" si="14"/>
        <v>0</v>
      </c>
      <c r="Z43" s="191">
        <f t="shared" si="14"/>
        <v>0</v>
      </c>
      <c r="AA43" s="190">
        <f t="shared" si="14"/>
        <v>0</v>
      </c>
      <c r="AB43" s="27">
        <f t="shared" si="14"/>
        <v>0</v>
      </c>
      <c r="AC43" s="27">
        <f t="shared" si="14"/>
        <v>0</v>
      </c>
      <c r="AD43" s="191">
        <f t="shared" si="14"/>
        <v>0</v>
      </c>
    </row>
    <row r="44" spans="1:30" ht="39" customHeight="1" x14ac:dyDescent="0.25">
      <c r="A44" s="6" t="s">
        <v>30</v>
      </c>
      <c r="B44" s="7" t="s">
        <v>194</v>
      </c>
      <c r="C44" s="250"/>
      <c r="D44" s="250"/>
      <c r="E44" s="4"/>
      <c r="F44" s="10">
        <v>32</v>
      </c>
      <c r="G44" s="10"/>
      <c r="H44" s="10">
        <v>32</v>
      </c>
      <c r="I44" s="10">
        <v>14</v>
      </c>
      <c r="J44" s="10">
        <v>18</v>
      </c>
      <c r="K44" s="10"/>
      <c r="L44" s="10"/>
      <c r="M44" s="42"/>
      <c r="N44" s="50"/>
      <c r="O44" s="155"/>
      <c r="P44" s="156"/>
      <c r="Q44" s="157"/>
      <c r="R44" s="189"/>
      <c r="S44" s="184">
        <v>32</v>
      </c>
      <c r="T44" s="111"/>
      <c r="U44" s="188"/>
      <c r="V44" s="111"/>
      <c r="W44" s="158"/>
      <c r="X44" s="159"/>
      <c r="Y44" s="160"/>
      <c r="Z44" s="185"/>
      <c r="AA44" s="58"/>
      <c r="AB44" s="118"/>
      <c r="AC44" s="119"/>
      <c r="AD44" s="164"/>
    </row>
    <row r="45" spans="1:30" ht="49.5" customHeight="1" x14ac:dyDescent="0.25">
      <c r="A45" s="6" t="s">
        <v>90</v>
      </c>
      <c r="B45" s="7" t="s">
        <v>195</v>
      </c>
      <c r="C45" s="435">
        <v>4</v>
      </c>
      <c r="D45" s="252"/>
      <c r="E45" s="4"/>
      <c r="F45" s="10">
        <v>122</v>
      </c>
      <c r="G45" s="10">
        <v>6</v>
      </c>
      <c r="H45" s="10">
        <v>106</v>
      </c>
      <c r="I45" s="10">
        <v>58</v>
      </c>
      <c r="J45" s="10">
        <v>48</v>
      </c>
      <c r="K45" s="10"/>
      <c r="L45" s="10"/>
      <c r="M45" s="42"/>
      <c r="N45" s="50"/>
      <c r="O45" s="53"/>
      <c r="P45" s="102"/>
      <c r="Q45" s="104"/>
      <c r="R45" s="167"/>
      <c r="S45" s="184">
        <v>69</v>
      </c>
      <c r="T45" s="111">
        <v>2</v>
      </c>
      <c r="U45" s="188">
        <v>47</v>
      </c>
      <c r="V45" s="111">
        <v>4</v>
      </c>
      <c r="W45" s="56"/>
      <c r="X45" s="113"/>
      <c r="Y45" s="115"/>
      <c r="Z45" s="166"/>
      <c r="AA45" s="58"/>
      <c r="AB45" s="118"/>
      <c r="AC45" s="119"/>
      <c r="AD45" s="164"/>
    </row>
    <row r="46" spans="1:30" ht="51" customHeight="1" x14ac:dyDescent="0.25">
      <c r="A46" s="47" t="s">
        <v>147</v>
      </c>
      <c r="B46" s="7" t="s">
        <v>196</v>
      </c>
      <c r="C46" s="436"/>
      <c r="D46" s="252"/>
      <c r="E46" s="4"/>
      <c r="F46" s="10">
        <v>122</v>
      </c>
      <c r="G46" s="10">
        <v>6</v>
      </c>
      <c r="H46" s="10">
        <v>106</v>
      </c>
      <c r="I46" s="10">
        <v>58</v>
      </c>
      <c r="J46" s="10">
        <v>48</v>
      </c>
      <c r="K46" s="10"/>
      <c r="L46" s="10"/>
      <c r="M46" s="42"/>
      <c r="N46" s="50"/>
      <c r="O46" s="53"/>
      <c r="P46" s="102"/>
      <c r="Q46" s="104"/>
      <c r="R46" s="167"/>
      <c r="S46" s="184">
        <v>58</v>
      </c>
      <c r="T46" s="109">
        <v>2</v>
      </c>
      <c r="U46" s="188">
        <v>58</v>
      </c>
      <c r="V46" s="111">
        <v>4</v>
      </c>
      <c r="W46" s="56"/>
      <c r="X46" s="113"/>
      <c r="Y46" s="115"/>
      <c r="Z46" s="166"/>
      <c r="AA46" s="58"/>
      <c r="AB46" s="118"/>
      <c r="AC46" s="119"/>
      <c r="AD46" s="164"/>
    </row>
    <row r="47" spans="1:30" x14ac:dyDescent="0.25">
      <c r="A47" s="6" t="s">
        <v>91</v>
      </c>
      <c r="B47" s="7" t="s">
        <v>57</v>
      </c>
      <c r="C47" s="464">
        <v>4</v>
      </c>
      <c r="D47" s="250"/>
      <c r="E47" s="4"/>
      <c r="F47" s="10">
        <v>72</v>
      </c>
      <c r="G47" s="10"/>
      <c r="H47" s="10"/>
      <c r="I47" s="10"/>
      <c r="J47" s="10"/>
      <c r="K47" s="10">
        <v>72</v>
      </c>
      <c r="L47" s="10"/>
      <c r="M47" s="42"/>
      <c r="N47" s="50"/>
      <c r="O47" s="53"/>
      <c r="P47" s="102"/>
      <c r="Q47" s="104"/>
      <c r="R47" s="167"/>
      <c r="S47" s="184">
        <v>36</v>
      </c>
      <c r="T47" s="109"/>
      <c r="U47" s="188">
        <v>36</v>
      </c>
      <c r="V47" s="111"/>
      <c r="W47" s="56"/>
      <c r="X47" s="113"/>
      <c r="Y47" s="115"/>
      <c r="Z47" s="166"/>
      <c r="AA47" s="58"/>
      <c r="AB47" s="118"/>
      <c r="AC47" s="119"/>
      <c r="AD47" s="164"/>
    </row>
    <row r="48" spans="1:30" ht="14.25" customHeight="1" x14ac:dyDescent="0.25">
      <c r="A48" s="6" t="s">
        <v>92</v>
      </c>
      <c r="B48" s="7" t="s">
        <v>59</v>
      </c>
      <c r="C48" s="465"/>
      <c r="D48" s="250"/>
      <c r="E48" s="4"/>
      <c r="F48" s="10">
        <v>108</v>
      </c>
      <c r="G48" s="10"/>
      <c r="H48" s="10"/>
      <c r="I48" s="10"/>
      <c r="J48" s="10"/>
      <c r="K48" s="10">
        <v>108</v>
      </c>
      <c r="L48" s="10"/>
      <c r="M48" s="42"/>
      <c r="N48" s="50"/>
      <c r="O48" s="53"/>
      <c r="P48" s="102"/>
      <c r="Q48" s="104"/>
      <c r="R48" s="167"/>
      <c r="S48" s="184">
        <v>36</v>
      </c>
      <c r="T48" s="109"/>
      <c r="U48" s="111">
        <v>72</v>
      </c>
      <c r="V48" s="111"/>
      <c r="W48" s="56"/>
      <c r="X48" s="113"/>
      <c r="Y48" s="115"/>
      <c r="Z48" s="166"/>
      <c r="AA48" s="58"/>
      <c r="AB48" s="118"/>
      <c r="AC48" s="119"/>
      <c r="AD48" s="164"/>
    </row>
    <row r="49" spans="1:31" x14ac:dyDescent="0.25">
      <c r="A49" s="17" t="s">
        <v>174</v>
      </c>
      <c r="B49" s="18" t="s">
        <v>173</v>
      </c>
      <c r="C49" s="250"/>
      <c r="D49" s="250">
        <v>4</v>
      </c>
      <c r="E49" s="4"/>
      <c r="F49" s="10">
        <v>12</v>
      </c>
      <c r="G49" s="10"/>
      <c r="H49" s="10"/>
      <c r="I49" s="10"/>
      <c r="J49" s="10"/>
      <c r="K49" s="10"/>
      <c r="L49" s="10"/>
      <c r="M49" s="42">
        <v>6</v>
      </c>
      <c r="N49" s="50">
        <v>6</v>
      </c>
      <c r="O49" s="155"/>
      <c r="P49" s="156"/>
      <c r="Q49" s="157"/>
      <c r="R49" s="189"/>
      <c r="S49" s="184"/>
      <c r="T49" s="109"/>
      <c r="U49" s="111">
        <v>12</v>
      </c>
      <c r="V49" s="111"/>
      <c r="W49" s="158"/>
      <c r="X49" s="159"/>
      <c r="Y49" s="160"/>
      <c r="Z49" s="185"/>
      <c r="AA49" s="107"/>
      <c r="AB49" s="117"/>
      <c r="AC49" s="121"/>
      <c r="AD49" s="161"/>
    </row>
    <row r="50" spans="1:31" ht="50.25" customHeight="1" x14ac:dyDescent="0.25">
      <c r="A50" s="8" t="s">
        <v>28</v>
      </c>
      <c r="B50" s="293" t="s">
        <v>93</v>
      </c>
      <c r="C50" s="466" t="s">
        <v>219</v>
      </c>
      <c r="D50" s="467"/>
      <c r="E50" s="468"/>
      <c r="F50" s="27">
        <f>F51+F52+F54+F55+F56+F57+F58+F59</f>
        <v>1047</v>
      </c>
      <c r="G50" s="27">
        <f t="shared" ref="G50:L50" si="15">G51+G52+G54+G55+G56+G57+G58+G59</f>
        <v>12</v>
      </c>
      <c r="H50" s="27">
        <f t="shared" si="15"/>
        <v>387</v>
      </c>
      <c r="I50" s="27">
        <f t="shared" si="15"/>
        <v>195</v>
      </c>
      <c r="J50" s="27">
        <f t="shared" si="15"/>
        <v>192</v>
      </c>
      <c r="K50" s="27">
        <f t="shared" si="15"/>
        <v>612</v>
      </c>
      <c r="L50" s="27">
        <f t="shared" si="15"/>
        <v>0</v>
      </c>
      <c r="M50" s="27">
        <f t="shared" ref="M50:AD50" si="16">M51+M52+M54+M55+M56+M57+M58+M59</f>
        <v>18</v>
      </c>
      <c r="N50" s="105">
        <f t="shared" si="16"/>
        <v>18</v>
      </c>
      <c r="O50" s="190">
        <f t="shared" si="16"/>
        <v>0</v>
      </c>
      <c r="P50" s="27">
        <f t="shared" si="16"/>
        <v>0</v>
      </c>
      <c r="Q50" s="27">
        <f t="shared" si="16"/>
        <v>0</v>
      </c>
      <c r="R50" s="191">
        <f t="shared" si="16"/>
        <v>0</v>
      </c>
      <c r="S50" s="192">
        <f t="shared" si="16"/>
        <v>0</v>
      </c>
      <c r="T50" s="27">
        <f t="shared" si="16"/>
        <v>0</v>
      </c>
      <c r="U50" s="27">
        <f t="shared" si="16"/>
        <v>0</v>
      </c>
      <c r="V50" s="105">
        <f t="shared" si="16"/>
        <v>0</v>
      </c>
      <c r="W50" s="190">
        <f t="shared" si="16"/>
        <v>268</v>
      </c>
      <c r="X50" s="27">
        <f t="shared" si="16"/>
        <v>0</v>
      </c>
      <c r="Y50" s="27">
        <f t="shared" si="16"/>
        <v>767</v>
      </c>
      <c r="Z50" s="191">
        <f t="shared" si="16"/>
        <v>12</v>
      </c>
      <c r="AA50" s="190">
        <f t="shared" si="16"/>
        <v>0</v>
      </c>
      <c r="AB50" s="27">
        <f t="shared" si="16"/>
        <v>0</v>
      </c>
      <c r="AC50" s="27">
        <f t="shared" si="16"/>
        <v>0</v>
      </c>
      <c r="AD50" s="191">
        <f t="shared" si="16"/>
        <v>0</v>
      </c>
    </row>
    <row r="51" spans="1:31" ht="39" customHeight="1" x14ac:dyDescent="0.25">
      <c r="A51" s="6" t="s">
        <v>31</v>
      </c>
      <c r="B51" s="7" t="s">
        <v>94</v>
      </c>
      <c r="C51" s="252"/>
      <c r="D51" s="252"/>
      <c r="E51" s="4"/>
      <c r="F51" s="10">
        <v>32</v>
      </c>
      <c r="G51" s="10"/>
      <c r="H51" s="10">
        <v>32</v>
      </c>
      <c r="I51" s="10">
        <v>16</v>
      </c>
      <c r="J51" s="10">
        <v>16</v>
      </c>
      <c r="K51" s="10"/>
      <c r="L51" s="10"/>
      <c r="M51" s="42"/>
      <c r="N51" s="50"/>
      <c r="O51" s="155"/>
      <c r="P51" s="156"/>
      <c r="Q51" s="157"/>
      <c r="R51" s="189"/>
      <c r="S51" s="184"/>
      <c r="T51" s="109"/>
      <c r="U51" s="111"/>
      <c r="V51" s="193"/>
      <c r="W51" s="268">
        <v>32</v>
      </c>
      <c r="X51" s="269"/>
      <c r="Y51" s="160"/>
      <c r="Z51" s="185"/>
      <c r="AA51" s="107"/>
      <c r="AB51" s="117"/>
      <c r="AC51" s="121"/>
      <c r="AD51" s="270"/>
    </row>
    <row r="52" spans="1:31" ht="40.5" customHeight="1" x14ac:dyDescent="0.25">
      <c r="A52" s="6" t="s">
        <v>96</v>
      </c>
      <c r="B52" s="7" t="s">
        <v>95</v>
      </c>
      <c r="C52" s="252"/>
      <c r="D52" s="435">
        <v>6</v>
      </c>
      <c r="E52" s="4"/>
      <c r="F52" s="10">
        <v>102</v>
      </c>
      <c r="G52" s="10">
        <v>3</v>
      </c>
      <c r="H52" s="10">
        <v>93</v>
      </c>
      <c r="I52" s="10">
        <v>47</v>
      </c>
      <c r="J52" s="10">
        <v>46</v>
      </c>
      <c r="K52" s="10"/>
      <c r="L52" s="10"/>
      <c r="M52" s="42">
        <v>3</v>
      </c>
      <c r="N52" s="50">
        <v>3</v>
      </c>
      <c r="O52" s="53"/>
      <c r="P52" s="102"/>
      <c r="Q52" s="104"/>
      <c r="R52" s="167"/>
      <c r="S52" s="184"/>
      <c r="T52" s="109"/>
      <c r="U52" s="111"/>
      <c r="V52" s="111"/>
      <c r="W52" s="56">
        <v>32</v>
      </c>
      <c r="X52" s="113"/>
      <c r="Y52" s="194">
        <v>67</v>
      </c>
      <c r="Z52" s="166">
        <v>3</v>
      </c>
      <c r="AA52" s="58"/>
      <c r="AB52" s="118"/>
      <c r="AC52" s="119"/>
      <c r="AD52" s="271"/>
    </row>
    <row r="53" spans="1:31" ht="66.75" hidden="1" customHeight="1" x14ac:dyDescent="0.25">
      <c r="A53" s="14"/>
      <c r="B53" s="7"/>
      <c r="C53" s="252"/>
      <c r="D53" s="462"/>
      <c r="E53" s="4"/>
      <c r="F53" s="10"/>
      <c r="G53" s="10"/>
      <c r="H53" s="10"/>
      <c r="I53" s="10"/>
      <c r="J53" s="10"/>
      <c r="K53" s="10"/>
      <c r="L53" s="10"/>
      <c r="M53" s="42"/>
      <c r="N53" s="50"/>
      <c r="O53" s="53"/>
      <c r="P53" s="102"/>
      <c r="Q53" s="104"/>
      <c r="R53" s="167"/>
      <c r="S53" s="184"/>
      <c r="T53" s="109"/>
      <c r="U53" s="111"/>
      <c r="V53" s="193"/>
      <c r="W53" s="268"/>
      <c r="X53" s="272"/>
      <c r="Y53" s="196"/>
      <c r="Z53" s="356"/>
      <c r="AA53" s="58"/>
      <c r="AB53" s="118"/>
      <c r="AC53" s="119"/>
      <c r="AD53" s="271"/>
    </row>
    <row r="54" spans="1:31" ht="40.5" customHeight="1" x14ac:dyDescent="0.25">
      <c r="A54" s="48" t="s">
        <v>157</v>
      </c>
      <c r="B54" s="7" t="s">
        <v>160</v>
      </c>
      <c r="C54" s="252"/>
      <c r="D54" s="463"/>
      <c r="E54" s="4"/>
      <c r="F54" s="10">
        <v>102</v>
      </c>
      <c r="G54" s="10">
        <v>3</v>
      </c>
      <c r="H54" s="10">
        <v>93</v>
      </c>
      <c r="I54" s="10">
        <v>47</v>
      </c>
      <c r="J54" s="10">
        <v>46</v>
      </c>
      <c r="K54" s="10"/>
      <c r="L54" s="10"/>
      <c r="M54" s="42">
        <v>3</v>
      </c>
      <c r="N54" s="50">
        <v>3</v>
      </c>
      <c r="O54" s="53"/>
      <c r="P54" s="102"/>
      <c r="Q54" s="104"/>
      <c r="R54" s="167"/>
      <c r="S54" s="184"/>
      <c r="T54" s="109"/>
      <c r="U54" s="111"/>
      <c r="V54" s="197"/>
      <c r="W54" s="158">
        <v>32</v>
      </c>
      <c r="X54" s="273"/>
      <c r="Y54" s="196">
        <v>67</v>
      </c>
      <c r="Z54" s="356">
        <v>3</v>
      </c>
      <c r="AA54" s="58"/>
      <c r="AB54" s="118"/>
      <c r="AC54" s="119"/>
      <c r="AD54" s="271"/>
    </row>
    <row r="55" spans="1:31" ht="37.5" customHeight="1" x14ac:dyDescent="0.25">
      <c r="A55" s="48" t="s">
        <v>158</v>
      </c>
      <c r="B55" s="7" t="s">
        <v>159</v>
      </c>
      <c r="C55" s="252"/>
      <c r="D55" s="435">
        <v>6</v>
      </c>
      <c r="E55" s="4"/>
      <c r="F55" s="10">
        <v>97</v>
      </c>
      <c r="G55" s="10">
        <v>3</v>
      </c>
      <c r="H55" s="10">
        <v>88</v>
      </c>
      <c r="I55" s="10">
        <v>44</v>
      </c>
      <c r="J55" s="10">
        <v>44</v>
      </c>
      <c r="K55" s="10"/>
      <c r="L55" s="10"/>
      <c r="M55" s="42">
        <v>3</v>
      </c>
      <c r="N55" s="50">
        <v>3</v>
      </c>
      <c r="O55" s="53"/>
      <c r="P55" s="102"/>
      <c r="Q55" s="104"/>
      <c r="R55" s="167"/>
      <c r="S55" s="184"/>
      <c r="T55" s="109"/>
      <c r="U55" s="111"/>
      <c r="V55" s="111"/>
      <c r="W55" s="56">
        <v>32</v>
      </c>
      <c r="X55" s="274"/>
      <c r="Y55" s="196">
        <v>62</v>
      </c>
      <c r="Z55" s="356">
        <v>3</v>
      </c>
      <c r="AA55" s="58"/>
      <c r="AB55" s="118"/>
      <c r="AC55" s="119"/>
      <c r="AD55" s="271"/>
    </row>
    <row r="56" spans="1:31" ht="36" customHeight="1" x14ac:dyDescent="0.25">
      <c r="A56" s="48" t="s">
        <v>161</v>
      </c>
      <c r="B56" s="7" t="s">
        <v>162</v>
      </c>
      <c r="C56" s="252"/>
      <c r="D56" s="463"/>
      <c r="E56" s="4"/>
      <c r="F56" s="10">
        <v>90</v>
      </c>
      <c r="G56" s="10">
        <v>3</v>
      </c>
      <c r="H56" s="10">
        <v>81</v>
      </c>
      <c r="I56" s="10">
        <v>41</v>
      </c>
      <c r="J56" s="10">
        <v>40</v>
      </c>
      <c r="K56" s="10"/>
      <c r="L56" s="10"/>
      <c r="M56" s="42">
        <v>3</v>
      </c>
      <c r="N56" s="50">
        <v>3</v>
      </c>
      <c r="O56" s="53"/>
      <c r="P56" s="102"/>
      <c r="Q56" s="104"/>
      <c r="R56" s="167"/>
      <c r="S56" s="184"/>
      <c r="T56" s="109"/>
      <c r="U56" s="111"/>
      <c r="V56" s="193"/>
      <c r="W56" s="275">
        <v>32</v>
      </c>
      <c r="X56" s="276"/>
      <c r="Y56" s="196">
        <v>55</v>
      </c>
      <c r="Z56" s="356">
        <v>3</v>
      </c>
      <c r="AA56" s="58"/>
      <c r="AB56" s="118"/>
      <c r="AC56" s="119"/>
      <c r="AD56" s="271"/>
    </row>
    <row r="57" spans="1:31" x14ac:dyDescent="0.25">
      <c r="A57" s="6" t="s">
        <v>56</v>
      </c>
      <c r="B57" s="7" t="s">
        <v>57</v>
      </c>
      <c r="C57" s="252">
        <v>6</v>
      </c>
      <c r="D57" s="252"/>
      <c r="E57" s="4"/>
      <c r="F57" s="10">
        <v>216</v>
      </c>
      <c r="G57" s="10"/>
      <c r="H57" s="10"/>
      <c r="I57" s="10"/>
      <c r="J57" s="10"/>
      <c r="K57" s="10">
        <v>216</v>
      </c>
      <c r="L57" s="10"/>
      <c r="M57" s="42"/>
      <c r="N57" s="50"/>
      <c r="O57" s="53"/>
      <c r="P57" s="102"/>
      <c r="Q57" s="104"/>
      <c r="R57" s="167"/>
      <c r="S57" s="184"/>
      <c r="T57" s="109"/>
      <c r="U57" s="111"/>
      <c r="V57" s="111"/>
      <c r="W57" s="56">
        <v>72</v>
      </c>
      <c r="X57" s="113"/>
      <c r="Y57" s="115">
        <v>144</v>
      </c>
      <c r="Z57" s="166"/>
      <c r="AA57" s="58"/>
      <c r="AB57" s="118"/>
      <c r="AC57" s="119"/>
      <c r="AD57" s="271"/>
    </row>
    <row r="58" spans="1:31" ht="15.75" customHeight="1" x14ac:dyDescent="0.25">
      <c r="A58" s="6" t="s">
        <v>58</v>
      </c>
      <c r="B58" s="7" t="s">
        <v>59</v>
      </c>
      <c r="C58" s="282">
        <v>6</v>
      </c>
      <c r="D58" s="252"/>
      <c r="E58" s="4"/>
      <c r="F58" s="10">
        <v>396</v>
      </c>
      <c r="G58" s="10"/>
      <c r="H58" s="10"/>
      <c r="I58" s="10"/>
      <c r="J58" s="10"/>
      <c r="K58" s="10">
        <v>396</v>
      </c>
      <c r="L58" s="10"/>
      <c r="M58" s="42"/>
      <c r="N58" s="50"/>
      <c r="O58" s="53"/>
      <c r="P58" s="102"/>
      <c r="Q58" s="104"/>
      <c r="R58" s="167"/>
      <c r="S58" s="184"/>
      <c r="T58" s="109"/>
      <c r="U58" s="111"/>
      <c r="V58" s="111"/>
      <c r="W58" s="56">
        <v>36</v>
      </c>
      <c r="X58" s="113"/>
      <c r="Y58" s="115">
        <v>360</v>
      </c>
      <c r="Z58" s="166"/>
      <c r="AA58" s="58"/>
      <c r="AB58" s="118"/>
      <c r="AC58" s="119"/>
      <c r="AD58" s="271"/>
    </row>
    <row r="59" spans="1:31" x14ac:dyDescent="0.25">
      <c r="A59" s="17" t="s">
        <v>174</v>
      </c>
      <c r="B59" s="18" t="s">
        <v>173</v>
      </c>
      <c r="C59" s="252"/>
      <c r="D59" s="252">
        <v>6</v>
      </c>
      <c r="E59" s="4"/>
      <c r="F59" s="10">
        <v>12</v>
      </c>
      <c r="G59" s="10"/>
      <c r="H59" s="10"/>
      <c r="I59" s="10"/>
      <c r="J59" s="10"/>
      <c r="K59" s="10"/>
      <c r="L59" s="10"/>
      <c r="M59" s="42">
        <v>6</v>
      </c>
      <c r="N59" s="50">
        <v>6</v>
      </c>
      <c r="O59" s="155"/>
      <c r="P59" s="156"/>
      <c r="Q59" s="157"/>
      <c r="R59" s="189"/>
      <c r="S59" s="184"/>
      <c r="T59" s="109"/>
      <c r="U59" s="111"/>
      <c r="V59" s="111"/>
      <c r="W59" s="158"/>
      <c r="X59" s="159"/>
      <c r="Y59" s="160">
        <v>12</v>
      </c>
      <c r="Z59" s="185"/>
      <c r="AA59" s="107"/>
      <c r="AB59" s="117"/>
      <c r="AC59" s="121"/>
      <c r="AD59" s="270"/>
      <c r="AE59" s="151"/>
    </row>
    <row r="60" spans="1:31" ht="58.5" customHeight="1" x14ac:dyDescent="0.25">
      <c r="A60" s="8" t="s">
        <v>29</v>
      </c>
      <c r="B60" s="293" t="s">
        <v>98</v>
      </c>
      <c r="C60" s="466" t="s">
        <v>220</v>
      </c>
      <c r="D60" s="467"/>
      <c r="E60" s="468"/>
      <c r="F60" s="27">
        <f>F61+F62+F64+F65+F66</f>
        <v>449</v>
      </c>
      <c r="G60" s="27">
        <f t="shared" ref="G60:M60" si="17">G61+G62+G64+G65+G66</f>
        <v>12</v>
      </c>
      <c r="H60" s="27">
        <f t="shared" si="17"/>
        <v>155</v>
      </c>
      <c r="I60" s="27">
        <f t="shared" si="17"/>
        <v>87</v>
      </c>
      <c r="J60" s="27">
        <f t="shared" si="17"/>
        <v>68</v>
      </c>
      <c r="K60" s="27">
        <f t="shared" si="17"/>
        <v>252</v>
      </c>
      <c r="L60" s="27">
        <f t="shared" si="17"/>
        <v>0</v>
      </c>
      <c r="M60" s="27">
        <f t="shared" si="17"/>
        <v>12</v>
      </c>
      <c r="N60" s="105">
        <f t="shared" ref="N60:AD60" si="18">N61+N62+N64+N65+N66</f>
        <v>12</v>
      </c>
      <c r="O60" s="190">
        <f t="shared" si="18"/>
        <v>0</v>
      </c>
      <c r="P60" s="27">
        <f t="shared" si="18"/>
        <v>0</v>
      </c>
      <c r="Q60" s="27">
        <f t="shared" si="18"/>
        <v>0</v>
      </c>
      <c r="R60" s="191">
        <f t="shared" si="18"/>
        <v>0</v>
      </c>
      <c r="S60" s="192">
        <f t="shared" si="18"/>
        <v>0</v>
      </c>
      <c r="T60" s="27">
        <f t="shared" si="18"/>
        <v>0</v>
      </c>
      <c r="U60" s="27">
        <f t="shared" si="18"/>
        <v>204</v>
      </c>
      <c r="V60" s="105">
        <f t="shared" si="18"/>
        <v>6</v>
      </c>
      <c r="W60" s="190">
        <f t="shared" si="18"/>
        <v>233</v>
      </c>
      <c r="X60" s="27">
        <f t="shared" si="18"/>
        <v>6</v>
      </c>
      <c r="Y60" s="27">
        <f t="shared" si="18"/>
        <v>0</v>
      </c>
      <c r="Z60" s="191">
        <f t="shared" si="18"/>
        <v>0</v>
      </c>
      <c r="AA60" s="190">
        <f t="shared" si="18"/>
        <v>0</v>
      </c>
      <c r="AB60" s="27">
        <f t="shared" si="18"/>
        <v>0</v>
      </c>
      <c r="AC60" s="27">
        <f t="shared" si="18"/>
        <v>0</v>
      </c>
      <c r="AD60" s="191">
        <f t="shared" si="18"/>
        <v>0</v>
      </c>
      <c r="AE60" s="151"/>
    </row>
    <row r="61" spans="1:31" ht="49.5" customHeight="1" x14ac:dyDescent="0.25">
      <c r="A61" s="6" t="s">
        <v>32</v>
      </c>
      <c r="B61" s="7" t="s">
        <v>97</v>
      </c>
      <c r="C61" s="250"/>
      <c r="D61" s="250"/>
      <c r="E61" s="4"/>
      <c r="F61" s="10">
        <v>32</v>
      </c>
      <c r="G61" s="10"/>
      <c r="H61" s="10">
        <v>32</v>
      </c>
      <c r="I61" s="10">
        <v>22</v>
      </c>
      <c r="J61" s="10">
        <v>10</v>
      </c>
      <c r="K61" s="10"/>
      <c r="L61" s="10"/>
      <c r="M61" s="42"/>
      <c r="N61" s="50"/>
      <c r="O61" s="155"/>
      <c r="P61" s="156"/>
      <c r="Q61" s="157"/>
      <c r="R61" s="189"/>
      <c r="S61" s="334"/>
      <c r="T61" s="258"/>
      <c r="U61" s="259">
        <v>32</v>
      </c>
      <c r="V61" s="258"/>
      <c r="W61" s="357"/>
      <c r="X61" s="160"/>
      <c r="Y61" s="160"/>
      <c r="Z61" s="185"/>
      <c r="AA61" s="107"/>
      <c r="AB61" s="117"/>
      <c r="AC61" s="121"/>
      <c r="AD61" s="161"/>
    </row>
    <row r="62" spans="1:31" ht="37.5" customHeight="1" x14ac:dyDescent="0.25">
      <c r="A62" s="6" t="s">
        <v>99</v>
      </c>
      <c r="B62" s="7" t="s">
        <v>100</v>
      </c>
      <c r="C62" s="250"/>
      <c r="D62" s="250">
        <v>5</v>
      </c>
      <c r="E62" s="4"/>
      <c r="F62" s="10">
        <v>153</v>
      </c>
      <c r="G62" s="10">
        <v>12</v>
      </c>
      <c r="H62" s="10">
        <v>123</v>
      </c>
      <c r="I62" s="10">
        <v>65</v>
      </c>
      <c r="J62" s="10">
        <v>58</v>
      </c>
      <c r="K62" s="10"/>
      <c r="L62" s="10"/>
      <c r="M62" s="42">
        <v>6</v>
      </c>
      <c r="N62" s="50">
        <v>6</v>
      </c>
      <c r="O62" s="53"/>
      <c r="P62" s="102"/>
      <c r="Q62" s="104"/>
      <c r="R62" s="167"/>
      <c r="S62" s="171"/>
      <c r="T62" s="260"/>
      <c r="U62" s="261">
        <v>100</v>
      </c>
      <c r="V62" s="260">
        <v>6</v>
      </c>
      <c r="W62" s="230">
        <v>41</v>
      </c>
      <c r="X62" s="177">
        <v>6</v>
      </c>
      <c r="Y62" s="115"/>
      <c r="Z62" s="355"/>
      <c r="AA62" s="178"/>
      <c r="AB62" s="179"/>
      <c r="AC62" s="119"/>
      <c r="AD62" s="164"/>
    </row>
    <row r="63" spans="1:31" ht="55.5" hidden="1" customHeight="1" x14ac:dyDescent="0.25">
      <c r="A63" s="14"/>
      <c r="B63" s="7"/>
      <c r="C63" s="250"/>
      <c r="D63" s="250"/>
      <c r="E63" s="4"/>
      <c r="F63" s="10"/>
      <c r="G63" s="10"/>
      <c r="H63" s="10"/>
      <c r="I63" s="10"/>
      <c r="J63" s="10"/>
      <c r="K63" s="10"/>
      <c r="L63" s="10"/>
      <c r="M63" s="42"/>
      <c r="N63" s="50"/>
      <c r="O63" s="53"/>
      <c r="P63" s="102"/>
      <c r="Q63" s="104"/>
      <c r="R63" s="167"/>
      <c r="S63" s="184"/>
      <c r="T63" s="171"/>
      <c r="U63" s="188"/>
      <c r="V63" s="171"/>
      <c r="W63" s="358"/>
      <c r="X63" s="199"/>
      <c r="Y63" s="195"/>
      <c r="Z63" s="359"/>
      <c r="AA63" s="58"/>
      <c r="AB63" s="118"/>
      <c r="AC63" s="119"/>
      <c r="AD63" s="164"/>
    </row>
    <row r="64" spans="1:31" x14ac:dyDescent="0.25">
      <c r="A64" s="6" t="s">
        <v>110</v>
      </c>
      <c r="B64" s="7" t="s">
        <v>57</v>
      </c>
      <c r="C64" s="252">
        <v>5</v>
      </c>
      <c r="D64" s="252"/>
      <c r="E64" s="98"/>
      <c r="F64" s="1">
        <v>108</v>
      </c>
      <c r="G64" s="1"/>
      <c r="H64" s="1"/>
      <c r="I64" s="1"/>
      <c r="J64" s="1"/>
      <c r="K64" s="1">
        <v>108</v>
      </c>
      <c r="L64" s="1"/>
      <c r="M64" s="99"/>
      <c r="N64" s="100"/>
      <c r="O64" s="200"/>
      <c r="P64" s="201"/>
      <c r="Q64" s="202"/>
      <c r="R64" s="207"/>
      <c r="S64" s="335"/>
      <c r="T64" s="203"/>
      <c r="U64" s="204">
        <v>36</v>
      </c>
      <c r="V64" s="203"/>
      <c r="W64" s="360">
        <v>72</v>
      </c>
      <c r="X64" s="205"/>
      <c r="Y64" s="205"/>
      <c r="Z64" s="209"/>
      <c r="AA64" s="262"/>
      <c r="AB64" s="263"/>
      <c r="AC64" s="206"/>
      <c r="AD64" s="164"/>
    </row>
    <row r="65" spans="1:30" ht="16.5" customHeight="1" x14ac:dyDescent="0.25">
      <c r="A65" s="6" t="s">
        <v>111</v>
      </c>
      <c r="B65" s="7" t="s">
        <v>59</v>
      </c>
      <c r="C65" s="282">
        <v>5</v>
      </c>
      <c r="D65" s="252"/>
      <c r="E65" s="98"/>
      <c r="F65" s="1">
        <v>144</v>
      </c>
      <c r="G65" s="1"/>
      <c r="H65" s="1"/>
      <c r="I65" s="1"/>
      <c r="J65" s="1"/>
      <c r="K65" s="1">
        <v>144</v>
      </c>
      <c r="L65" s="1"/>
      <c r="M65" s="99"/>
      <c r="N65" s="100"/>
      <c r="O65" s="200"/>
      <c r="P65" s="201"/>
      <c r="Q65" s="202"/>
      <c r="R65" s="207"/>
      <c r="S65" s="335"/>
      <c r="T65" s="203"/>
      <c r="U65" s="204">
        <v>36</v>
      </c>
      <c r="V65" s="203"/>
      <c r="W65" s="360">
        <v>108</v>
      </c>
      <c r="X65" s="205"/>
      <c r="Y65" s="208"/>
      <c r="Z65" s="209"/>
      <c r="AA65" s="264"/>
      <c r="AB65" s="265"/>
      <c r="AC65" s="206"/>
      <c r="AD65" s="164"/>
    </row>
    <row r="66" spans="1:30" x14ac:dyDescent="0.25">
      <c r="A66" s="17" t="s">
        <v>174</v>
      </c>
      <c r="B66" s="18" t="s">
        <v>173</v>
      </c>
      <c r="C66" s="252"/>
      <c r="D66" s="252">
        <v>5</v>
      </c>
      <c r="E66" s="98"/>
      <c r="F66" s="1">
        <v>12</v>
      </c>
      <c r="G66" s="1"/>
      <c r="H66" s="1"/>
      <c r="I66" s="1"/>
      <c r="J66" s="1"/>
      <c r="K66" s="1"/>
      <c r="L66" s="1"/>
      <c r="M66" s="99">
        <v>6</v>
      </c>
      <c r="N66" s="100">
        <v>6</v>
      </c>
      <c r="O66" s="210"/>
      <c r="P66" s="211"/>
      <c r="Q66" s="212"/>
      <c r="R66" s="213"/>
      <c r="S66" s="335"/>
      <c r="T66" s="203"/>
      <c r="U66" s="204"/>
      <c r="V66" s="203"/>
      <c r="W66" s="361">
        <v>12</v>
      </c>
      <c r="X66" s="214"/>
      <c r="Y66" s="215"/>
      <c r="Z66" s="216"/>
      <c r="AA66" s="266"/>
      <c r="AB66" s="267"/>
      <c r="AC66" s="217"/>
      <c r="AD66" s="161"/>
    </row>
    <row r="67" spans="1:30" ht="57" customHeight="1" x14ac:dyDescent="0.25">
      <c r="A67" s="8" t="s">
        <v>36</v>
      </c>
      <c r="B67" s="293" t="s">
        <v>101</v>
      </c>
      <c r="C67" s="466" t="s">
        <v>221</v>
      </c>
      <c r="D67" s="467"/>
      <c r="E67" s="468"/>
      <c r="F67" s="27">
        <f t="shared" ref="F67:AD67" si="19">F68+F69+F70+F71+F72</f>
        <v>378</v>
      </c>
      <c r="G67" s="27">
        <f t="shared" si="19"/>
        <v>12</v>
      </c>
      <c r="H67" s="27">
        <f t="shared" si="19"/>
        <v>174</v>
      </c>
      <c r="I67" s="27">
        <f t="shared" si="19"/>
        <v>102</v>
      </c>
      <c r="J67" s="27">
        <f t="shared" si="19"/>
        <v>72</v>
      </c>
      <c r="K67" s="27">
        <f t="shared" si="19"/>
        <v>180</v>
      </c>
      <c r="L67" s="27">
        <f t="shared" si="19"/>
        <v>0</v>
      </c>
      <c r="M67" s="27">
        <f t="shared" si="19"/>
        <v>6</v>
      </c>
      <c r="N67" s="105">
        <f t="shared" si="19"/>
        <v>6</v>
      </c>
      <c r="O67" s="190">
        <f t="shared" si="19"/>
        <v>0</v>
      </c>
      <c r="P67" s="27">
        <f t="shared" si="19"/>
        <v>0</v>
      </c>
      <c r="Q67" s="27">
        <f t="shared" si="19"/>
        <v>0</v>
      </c>
      <c r="R67" s="191">
        <f t="shared" si="19"/>
        <v>0</v>
      </c>
      <c r="S67" s="218">
        <f t="shared" si="19"/>
        <v>0</v>
      </c>
      <c r="T67" s="219">
        <f t="shared" si="19"/>
        <v>0</v>
      </c>
      <c r="U67" s="219">
        <f t="shared" si="19"/>
        <v>0</v>
      </c>
      <c r="V67" s="220">
        <f t="shared" si="19"/>
        <v>0</v>
      </c>
      <c r="W67" s="190">
        <f t="shared" si="19"/>
        <v>0</v>
      </c>
      <c r="X67" s="27">
        <f t="shared" si="19"/>
        <v>0</v>
      </c>
      <c r="Y67" s="27">
        <f t="shared" si="19"/>
        <v>0</v>
      </c>
      <c r="Z67" s="191">
        <f t="shared" si="19"/>
        <v>0</v>
      </c>
      <c r="AA67" s="190">
        <f t="shared" si="19"/>
        <v>156</v>
      </c>
      <c r="AB67" s="27">
        <f t="shared" si="19"/>
        <v>2</v>
      </c>
      <c r="AC67" s="27">
        <f t="shared" si="19"/>
        <v>210</v>
      </c>
      <c r="AD67" s="191">
        <f t="shared" si="19"/>
        <v>10</v>
      </c>
    </row>
    <row r="68" spans="1:30" ht="38.25" customHeight="1" x14ac:dyDescent="0.25">
      <c r="A68" s="6" t="s">
        <v>37</v>
      </c>
      <c r="B68" s="7" t="s">
        <v>102</v>
      </c>
      <c r="C68" s="250"/>
      <c r="D68" s="250"/>
      <c r="E68" s="4"/>
      <c r="F68" s="10">
        <v>32</v>
      </c>
      <c r="G68" s="10"/>
      <c r="H68" s="10">
        <v>32</v>
      </c>
      <c r="I68" s="10">
        <v>24</v>
      </c>
      <c r="J68" s="10">
        <v>8</v>
      </c>
      <c r="K68" s="10"/>
      <c r="L68" s="10"/>
      <c r="M68" s="42"/>
      <c r="N68" s="50"/>
      <c r="O68" s="155"/>
      <c r="P68" s="156"/>
      <c r="Q68" s="157"/>
      <c r="R68" s="189"/>
      <c r="S68" s="184"/>
      <c r="T68" s="109"/>
      <c r="U68" s="111"/>
      <c r="V68" s="111"/>
      <c r="W68" s="158"/>
      <c r="X68" s="159"/>
      <c r="Y68" s="160"/>
      <c r="Z68" s="355"/>
      <c r="AA68" s="277">
        <v>32</v>
      </c>
      <c r="AB68" s="278"/>
      <c r="AC68" s="121"/>
      <c r="AD68" s="161"/>
    </row>
    <row r="69" spans="1:30" ht="38.25" customHeight="1" x14ac:dyDescent="0.25">
      <c r="A69" s="6" t="s">
        <v>103</v>
      </c>
      <c r="B69" s="7" t="s">
        <v>104</v>
      </c>
      <c r="C69" s="250">
        <v>8</v>
      </c>
      <c r="D69" s="250"/>
      <c r="E69" s="4"/>
      <c r="F69" s="10">
        <v>154</v>
      </c>
      <c r="G69" s="10">
        <v>12</v>
      </c>
      <c r="H69" s="10">
        <v>142</v>
      </c>
      <c r="I69" s="10">
        <v>78</v>
      </c>
      <c r="J69" s="10">
        <v>64</v>
      </c>
      <c r="K69" s="10"/>
      <c r="L69" s="10"/>
      <c r="M69" s="150"/>
      <c r="N69" s="149"/>
      <c r="O69" s="53"/>
      <c r="P69" s="102"/>
      <c r="Q69" s="104"/>
      <c r="R69" s="167"/>
      <c r="S69" s="184"/>
      <c r="T69" s="109"/>
      <c r="U69" s="111"/>
      <c r="V69" s="111"/>
      <c r="W69" s="56"/>
      <c r="X69" s="113"/>
      <c r="Y69" s="115"/>
      <c r="Z69" s="166"/>
      <c r="AA69" s="58">
        <v>52</v>
      </c>
      <c r="AB69" s="221">
        <v>2</v>
      </c>
      <c r="AC69" s="119">
        <v>90</v>
      </c>
      <c r="AD69" s="164">
        <v>10</v>
      </c>
    </row>
    <row r="70" spans="1:30" x14ac:dyDescent="0.25">
      <c r="A70" s="6" t="s">
        <v>112</v>
      </c>
      <c r="B70" s="7" t="s">
        <v>57</v>
      </c>
      <c r="C70" s="250">
        <v>8</v>
      </c>
      <c r="D70" s="250"/>
      <c r="E70" s="4"/>
      <c r="F70" s="10">
        <v>72</v>
      </c>
      <c r="G70" s="10"/>
      <c r="H70" s="10"/>
      <c r="I70" s="10"/>
      <c r="J70" s="10"/>
      <c r="K70" s="10">
        <v>72</v>
      </c>
      <c r="L70" s="10"/>
      <c r="M70" s="42"/>
      <c r="N70" s="50"/>
      <c r="O70" s="53"/>
      <c r="P70" s="102"/>
      <c r="Q70" s="104"/>
      <c r="R70" s="167"/>
      <c r="S70" s="184"/>
      <c r="T70" s="109"/>
      <c r="U70" s="111"/>
      <c r="V70" s="111"/>
      <c r="W70" s="56"/>
      <c r="X70" s="113"/>
      <c r="Y70" s="194"/>
      <c r="Z70" s="166"/>
      <c r="AA70" s="58">
        <v>36</v>
      </c>
      <c r="AB70" s="119"/>
      <c r="AC70" s="119">
        <v>36</v>
      </c>
      <c r="AD70" s="164"/>
    </row>
    <row r="71" spans="1:30" ht="15.75" customHeight="1" x14ac:dyDescent="0.25">
      <c r="A71" s="6" t="s">
        <v>113</v>
      </c>
      <c r="B71" s="7" t="s">
        <v>59</v>
      </c>
      <c r="C71" s="283">
        <v>8</v>
      </c>
      <c r="D71" s="250"/>
      <c r="E71" s="4"/>
      <c r="F71" s="10">
        <v>108</v>
      </c>
      <c r="G71" s="10"/>
      <c r="H71" s="10"/>
      <c r="I71" s="10"/>
      <c r="J71" s="10"/>
      <c r="K71" s="10">
        <v>108</v>
      </c>
      <c r="L71" s="10"/>
      <c r="M71" s="42"/>
      <c r="N71" s="50"/>
      <c r="O71" s="53"/>
      <c r="P71" s="102"/>
      <c r="Q71" s="104"/>
      <c r="R71" s="167"/>
      <c r="S71" s="184"/>
      <c r="T71" s="109"/>
      <c r="U71" s="111"/>
      <c r="V71" s="111"/>
      <c r="W71" s="56"/>
      <c r="X71" s="113"/>
      <c r="Y71" s="194"/>
      <c r="Z71" s="166"/>
      <c r="AA71" s="58">
        <v>36</v>
      </c>
      <c r="AB71" s="119"/>
      <c r="AC71" s="119">
        <v>72</v>
      </c>
      <c r="AD71" s="164"/>
    </row>
    <row r="72" spans="1:30" x14ac:dyDescent="0.25">
      <c r="A72" s="17" t="s">
        <v>174</v>
      </c>
      <c r="B72" s="18" t="s">
        <v>173</v>
      </c>
      <c r="C72" s="250"/>
      <c r="D72" s="250">
        <v>8</v>
      </c>
      <c r="E72" s="4"/>
      <c r="F72" s="10">
        <v>12</v>
      </c>
      <c r="G72" s="10"/>
      <c r="H72" s="10"/>
      <c r="I72" s="10"/>
      <c r="J72" s="10"/>
      <c r="K72" s="10"/>
      <c r="L72" s="10"/>
      <c r="M72" s="42">
        <v>6</v>
      </c>
      <c r="N72" s="50">
        <v>6</v>
      </c>
      <c r="O72" s="155"/>
      <c r="P72" s="156"/>
      <c r="Q72" s="157"/>
      <c r="R72" s="189"/>
      <c r="S72" s="184"/>
      <c r="T72" s="109"/>
      <c r="U72" s="111"/>
      <c r="V72" s="111"/>
      <c r="W72" s="158"/>
      <c r="X72" s="159"/>
      <c r="Y72" s="222"/>
      <c r="Z72" s="185"/>
      <c r="AA72" s="107"/>
      <c r="AB72" s="121"/>
      <c r="AC72" s="121">
        <v>12</v>
      </c>
      <c r="AD72" s="161"/>
    </row>
    <row r="73" spans="1:30" ht="58.5" customHeight="1" x14ac:dyDescent="0.25">
      <c r="A73" s="8" t="s">
        <v>60</v>
      </c>
      <c r="B73" s="293" t="s">
        <v>105</v>
      </c>
      <c r="C73" s="466" t="s">
        <v>220</v>
      </c>
      <c r="D73" s="467"/>
      <c r="E73" s="468"/>
      <c r="F73" s="27">
        <f>F74+F75+F77+F78+F80</f>
        <v>844</v>
      </c>
      <c r="G73" s="27">
        <f t="shared" ref="G73:L73" si="20">G74+G75+G77+G78+G80</f>
        <v>12</v>
      </c>
      <c r="H73" s="27">
        <f t="shared" si="20"/>
        <v>238</v>
      </c>
      <c r="I73" s="27">
        <f t="shared" si="20"/>
        <v>124</v>
      </c>
      <c r="J73" s="27">
        <f t="shared" si="20"/>
        <v>114</v>
      </c>
      <c r="K73" s="27">
        <f t="shared" si="20"/>
        <v>576</v>
      </c>
      <c r="L73" s="27">
        <f t="shared" si="20"/>
        <v>0</v>
      </c>
      <c r="M73" s="27">
        <f t="shared" ref="M73:AD73" si="21">M74+M75+M77+M78+M80</f>
        <v>12</v>
      </c>
      <c r="N73" s="105">
        <f t="shared" si="21"/>
        <v>12</v>
      </c>
      <c r="O73" s="223">
        <f t="shared" si="21"/>
        <v>0</v>
      </c>
      <c r="P73" s="219">
        <f t="shared" si="21"/>
        <v>0</v>
      </c>
      <c r="Q73" s="219">
        <f t="shared" si="21"/>
        <v>0</v>
      </c>
      <c r="R73" s="224">
        <f t="shared" si="21"/>
        <v>0</v>
      </c>
      <c r="S73" s="192">
        <f t="shared" si="21"/>
        <v>0</v>
      </c>
      <c r="T73" s="27">
        <f t="shared" si="21"/>
        <v>0</v>
      </c>
      <c r="U73" s="27">
        <f t="shared" si="21"/>
        <v>0</v>
      </c>
      <c r="V73" s="105">
        <f t="shared" si="21"/>
        <v>0</v>
      </c>
      <c r="W73" s="223">
        <f t="shared" si="21"/>
        <v>0</v>
      </c>
      <c r="X73" s="219">
        <f t="shared" si="21"/>
        <v>0</v>
      </c>
      <c r="Y73" s="219">
        <f t="shared" si="21"/>
        <v>0</v>
      </c>
      <c r="Z73" s="224">
        <f t="shared" si="21"/>
        <v>0</v>
      </c>
      <c r="AA73" s="223">
        <f t="shared" si="21"/>
        <v>374</v>
      </c>
      <c r="AB73" s="219">
        <f t="shared" si="21"/>
        <v>6</v>
      </c>
      <c r="AC73" s="219">
        <f t="shared" si="21"/>
        <v>458</v>
      </c>
      <c r="AD73" s="224">
        <f t="shared" si="21"/>
        <v>6</v>
      </c>
    </row>
    <row r="74" spans="1:30" ht="38.25" customHeight="1" x14ac:dyDescent="0.25">
      <c r="A74" s="6" t="s">
        <v>106</v>
      </c>
      <c r="B74" s="7" t="s">
        <v>107</v>
      </c>
      <c r="C74" s="250"/>
      <c r="D74" s="250"/>
      <c r="E74" s="4"/>
      <c r="F74" s="10">
        <v>32</v>
      </c>
      <c r="G74" s="10"/>
      <c r="H74" s="10">
        <v>32</v>
      </c>
      <c r="I74" s="10">
        <v>22</v>
      </c>
      <c r="J74" s="10">
        <v>10</v>
      </c>
      <c r="K74" s="10"/>
      <c r="L74" s="10"/>
      <c r="M74" s="42"/>
      <c r="N74" s="50"/>
      <c r="O74" s="155"/>
      <c r="P74" s="156"/>
      <c r="Q74" s="157"/>
      <c r="R74" s="189"/>
      <c r="S74" s="184"/>
      <c r="T74" s="109"/>
      <c r="U74" s="111"/>
      <c r="V74" s="111"/>
      <c r="W74" s="158"/>
      <c r="X74" s="222"/>
      <c r="Y74" s="195"/>
      <c r="Z74" s="359"/>
      <c r="AA74" s="107">
        <v>32</v>
      </c>
      <c r="AB74" s="117"/>
      <c r="AC74" s="121"/>
      <c r="AD74" s="161"/>
    </row>
    <row r="75" spans="1:30" ht="37.5" customHeight="1" x14ac:dyDescent="0.25">
      <c r="A75" s="6" t="s">
        <v>108</v>
      </c>
      <c r="B75" s="7" t="s">
        <v>109</v>
      </c>
      <c r="C75" s="250"/>
      <c r="D75" s="250">
        <v>8</v>
      </c>
      <c r="E75" s="4"/>
      <c r="F75" s="10">
        <v>224</v>
      </c>
      <c r="G75" s="10">
        <v>12</v>
      </c>
      <c r="H75" s="10">
        <v>206</v>
      </c>
      <c r="I75" s="10">
        <v>102</v>
      </c>
      <c r="J75" s="10">
        <v>104</v>
      </c>
      <c r="K75" s="10"/>
      <c r="L75" s="10"/>
      <c r="M75" s="42">
        <v>6</v>
      </c>
      <c r="N75" s="50">
        <v>6</v>
      </c>
      <c r="O75" s="53"/>
      <c r="P75" s="102"/>
      <c r="Q75" s="104"/>
      <c r="R75" s="167"/>
      <c r="S75" s="184"/>
      <c r="T75" s="109"/>
      <c r="U75" s="111"/>
      <c r="V75" s="111"/>
      <c r="W75" s="56"/>
      <c r="X75" s="113"/>
      <c r="Y75" s="115"/>
      <c r="Z75" s="166"/>
      <c r="AA75" s="58">
        <v>90</v>
      </c>
      <c r="AB75" s="118">
        <v>6</v>
      </c>
      <c r="AC75" s="119">
        <v>122</v>
      </c>
      <c r="AD75" s="164">
        <v>6</v>
      </c>
    </row>
    <row r="76" spans="1:30" ht="1.5" hidden="1" customHeight="1" x14ac:dyDescent="0.25">
      <c r="A76" s="14"/>
      <c r="B76" s="7"/>
      <c r="C76" s="250"/>
      <c r="D76" s="250"/>
      <c r="E76" s="4"/>
      <c r="F76" s="10"/>
      <c r="G76" s="10"/>
      <c r="H76" s="10"/>
      <c r="I76" s="10"/>
      <c r="J76" s="10"/>
      <c r="K76" s="10"/>
      <c r="L76" s="10"/>
      <c r="M76" s="42"/>
      <c r="N76" s="50"/>
      <c r="O76" s="53"/>
      <c r="P76" s="102"/>
      <c r="Q76" s="104"/>
      <c r="R76" s="167"/>
      <c r="S76" s="184"/>
      <c r="T76" s="109"/>
      <c r="U76" s="111"/>
      <c r="V76" s="111"/>
      <c r="W76" s="56"/>
      <c r="X76" s="113"/>
      <c r="Y76" s="115"/>
      <c r="Z76" s="166"/>
      <c r="AA76" s="58"/>
      <c r="AB76" s="118"/>
      <c r="AC76" s="119"/>
      <c r="AD76" s="164"/>
    </row>
    <row r="77" spans="1:30" x14ac:dyDescent="0.25">
      <c r="A77" s="6" t="s">
        <v>114</v>
      </c>
      <c r="B77" s="7" t="s">
        <v>57</v>
      </c>
      <c r="C77" s="250">
        <v>8</v>
      </c>
      <c r="D77" s="250"/>
      <c r="E77" s="4"/>
      <c r="F77" s="10">
        <v>216</v>
      </c>
      <c r="G77" s="10"/>
      <c r="H77" s="10"/>
      <c r="I77" s="10"/>
      <c r="J77" s="10"/>
      <c r="K77" s="10">
        <v>216</v>
      </c>
      <c r="L77" s="10"/>
      <c r="M77" s="42"/>
      <c r="N77" s="50"/>
      <c r="O77" s="53"/>
      <c r="P77" s="102"/>
      <c r="Q77" s="104"/>
      <c r="R77" s="167"/>
      <c r="S77" s="184"/>
      <c r="T77" s="109"/>
      <c r="U77" s="111"/>
      <c r="V77" s="111"/>
      <c r="W77" s="56"/>
      <c r="X77" s="113"/>
      <c r="Y77" s="115"/>
      <c r="Z77" s="166"/>
      <c r="AA77" s="58">
        <v>108</v>
      </c>
      <c r="AB77" s="118"/>
      <c r="AC77" s="119">
        <v>108</v>
      </c>
      <c r="AD77" s="164"/>
    </row>
    <row r="78" spans="1:30" ht="17.25" customHeight="1" x14ac:dyDescent="0.25">
      <c r="A78" s="6" t="s">
        <v>115</v>
      </c>
      <c r="B78" s="7" t="s">
        <v>59</v>
      </c>
      <c r="C78" s="283">
        <v>8</v>
      </c>
      <c r="D78" s="250"/>
      <c r="E78" s="4"/>
      <c r="F78" s="10">
        <v>360</v>
      </c>
      <c r="G78" s="10"/>
      <c r="H78" s="10"/>
      <c r="I78" s="10"/>
      <c r="J78" s="10"/>
      <c r="K78" s="10">
        <v>360</v>
      </c>
      <c r="L78" s="10"/>
      <c r="M78" s="42"/>
      <c r="N78" s="50"/>
      <c r="O78" s="53"/>
      <c r="P78" s="102"/>
      <c r="Q78" s="104"/>
      <c r="R78" s="167"/>
      <c r="S78" s="184"/>
      <c r="T78" s="109"/>
      <c r="U78" s="111"/>
      <c r="V78" s="111"/>
      <c r="W78" s="56"/>
      <c r="X78" s="113"/>
      <c r="Y78" s="115"/>
      <c r="Z78" s="166"/>
      <c r="AA78" s="58">
        <v>144</v>
      </c>
      <c r="AB78" s="118"/>
      <c r="AC78" s="119">
        <v>216</v>
      </c>
      <c r="AD78" s="164"/>
    </row>
    <row r="79" spans="1:30" ht="15" hidden="1" customHeight="1" x14ac:dyDescent="0.25">
      <c r="A79" s="17"/>
      <c r="B79" s="18"/>
      <c r="C79" s="253"/>
      <c r="D79" s="253"/>
      <c r="E79" s="19"/>
      <c r="F79" s="20"/>
      <c r="G79" s="20"/>
      <c r="H79" s="20"/>
      <c r="I79" s="225"/>
      <c r="J79" s="225"/>
      <c r="K79" s="225"/>
      <c r="L79" s="225"/>
      <c r="M79" s="42">
        <f>SUM(M27:M78)</f>
        <v>210</v>
      </c>
      <c r="N79" s="50"/>
      <c r="O79" s="53"/>
      <c r="P79" s="102"/>
      <c r="Q79" s="104"/>
      <c r="R79" s="167"/>
      <c r="S79" s="184"/>
      <c r="T79" s="109"/>
      <c r="U79" s="111"/>
      <c r="V79" s="111"/>
      <c r="W79" s="56"/>
      <c r="X79" s="113"/>
      <c r="Y79" s="115"/>
      <c r="Z79" s="166"/>
      <c r="AA79" s="58"/>
      <c r="AB79" s="118"/>
      <c r="AC79" s="119"/>
      <c r="AD79" s="168"/>
    </row>
    <row r="80" spans="1:30" ht="15" customHeight="1" x14ac:dyDescent="0.25">
      <c r="A80" s="17" t="s">
        <v>174</v>
      </c>
      <c r="B80" s="18" t="s">
        <v>173</v>
      </c>
      <c r="C80" s="253"/>
      <c r="D80" s="253">
        <v>8</v>
      </c>
      <c r="E80" s="19"/>
      <c r="F80" s="20">
        <v>12</v>
      </c>
      <c r="G80" s="20"/>
      <c r="H80" s="20"/>
      <c r="I80" s="225"/>
      <c r="J80" s="225"/>
      <c r="K80" s="226"/>
      <c r="L80" s="320"/>
      <c r="M80" s="257">
        <v>6</v>
      </c>
      <c r="N80" s="50">
        <v>6</v>
      </c>
      <c r="O80" s="227"/>
      <c r="P80" s="228"/>
      <c r="Q80" s="228"/>
      <c r="R80" s="229"/>
      <c r="S80" s="109"/>
      <c r="T80" s="188"/>
      <c r="U80" s="111"/>
      <c r="V80" s="111"/>
      <c r="W80" s="230"/>
      <c r="X80" s="194"/>
      <c r="Y80" s="115"/>
      <c r="Z80" s="166"/>
      <c r="AA80" s="231"/>
      <c r="AB80" s="232"/>
      <c r="AC80" s="119">
        <v>12</v>
      </c>
      <c r="AD80" s="164"/>
    </row>
    <row r="81" spans="1:30" ht="16.5" customHeight="1" x14ac:dyDescent="0.25">
      <c r="A81" s="62"/>
      <c r="B81" s="9" t="s">
        <v>38</v>
      </c>
      <c r="C81" s="254"/>
      <c r="D81" s="254"/>
      <c r="E81" s="63"/>
      <c r="F81" s="28"/>
      <c r="G81" s="12"/>
      <c r="H81" s="28"/>
      <c r="I81" s="28"/>
      <c r="J81" s="28"/>
      <c r="K81" s="67"/>
      <c r="L81" s="67"/>
      <c r="M81" s="365">
        <v>180</v>
      </c>
      <c r="N81" s="364"/>
      <c r="O81" s="363">
        <v>0</v>
      </c>
      <c r="P81" s="364"/>
      <c r="Q81" s="365">
        <v>36</v>
      </c>
      <c r="R81" s="366"/>
      <c r="S81" s="364">
        <v>0</v>
      </c>
      <c r="T81" s="371"/>
      <c r="U81" s="365">
        <v>36</v>
      </c>
      <c r="V81" s="364"/>
      <c r="W81" s="363">
        <v>36</v>
      </c>
      <c r="X81" s="371"/>
      <c r="Y81" s="365">
        <v>36</v>
      </c>
      <c r="Z81" s="366"/>
      <c r="AA81" s="367">
        <v>0</v>
      </c>
      <c r="AB81" s="368"/>
      <c r="AC81" s="369">
        <v>36</v>
      </c>
      <c r="AD81" s="370"/>
    </row>
    <row r="82" spans="1:30" ht="15.75" customHeight="1" x14ac:dyDescent="0.25">
      <c r="A82" s="62"/>
      <c r="B82" s="9" t="s">
        <v>120</v>
      </c>
      <c r="C82" s="254"/>
      <c r="D82" s="254"/>
      <c r="E82" s="63"/>
      <c r="F82" s="28"/>
      <c r="G82" s="12">
        <v>60</v>
      </c>
      <c r="H82" s="64"/>
      <c r="I82" s="64"/>
      <c r="J82" s="64"/>
      <c r="K82" s="65"/>
      <c r="L82" s="65"/>
      <c r="M82" s="65"/>
      <c r="N82" s="65"/>
      <c r="O82" s="123"/>
      <c r="P82" s="288"/>
      <c r="Q82" s="289"/>
      <c r="R82" s="290"/>
      <c r="S82" s="291"/>
      <c r="T82" s="64">
        <v>4</v>
      </c>
      <c r="U82" s="65"/>
      <c r="V82" s="65">
        <v>14</v>
      </c>
      <c r="W82" s="292"/>
      <c r="X82" s="288">
        <v>6</v>
      </c>
      <c r="Y82" s="289"/>
      <c r="Z82" s="290">
        <v>12</v>
      </c>
      <c r="AA82" s="362"/>
      <c r="AB82" s="120">
        <v>8</v>
      </c>
      <c r="AC82" s="65"/>
      <c r="AD82" s="287">
        <v>16</v>
      </c>
    </row>
    <row r="83" spans="1:30" ht="24" customHeight="1" x14ac:dyDescent="0.25">
      <c r="A83" s="62"/>
      <c r="B83" s="9" t="s">
        <v>148</v>
      </c>
      <c r="C83" s="254"/>
      <c r="D83" s="254"/>
      <c r="E83" s="63"/>
      <c r="F83" s="28"/>
      <c r="G83" s="12"/>
      <c r="H83" s="64"/>
      <c r="I83" s="64"/>
      <c r="J83" s="64"/>
      <c r="K83" s="65"/>
      <c r="L83" s="65"/>
      <c r="M83" s="65"/>
      <c r="N83" s="65"/>
      <c r="O83" s="124">
        <v>612</v>
      </c>
      <c r="P83" s="66"/>
      <c r="Q83" s="106">
        <v>828</v>
      </c>
      <c r="R83" s="125"/>
      <c r="S83" s="116">
        <v>608</v>
      </c>
      <c r="T83" s="66"/>
      <c r="U83" s="106">
        <v>814</v>
      </c>
      <c r="V83" s="106"/>
      <c r="W83" s="124">
        <v>570</v>
      </c>
      <c r="X83" s="66"/>
      <c r="Y83" s="106">
        <v>816</v>
      </c>
      <c r="Z83" s="125"/>
      <c r="AA83" s="362">
        <v>604</v>
      </c>
      <c r="AB83" s="120"/>
      <c r="AC83" s="65">
        <v>740</v>
      </c>
      <c r="AD83" s="122"/>
    </row>
    <row r="84" spans="1:30" ht="18" customHeight="1" x14ac:dyDescent="0.25">
      <c r="A84" s="459" t="s">
        <v>149</v>
      </c>
      <c r="B84" s="460"/>
      <c r="C84" s="489" t="s">
        <v>223</v>
      </c>
      <c r="D84" s="490"/>
      <c r="E84" s="491"/>
      <c r="F84" s="40">
        <f>F7+F26+F42</f>
        <v>5832</v>
      </c>
      <c r="G84" s="40">
        <f t="shared" ref="G84:L84" si="22">G7+G26+G42</f>
        <v>60</v>
      </c>
      <c r="H84" s="40">
        <f t="shared" si="22"/>
        <v>3736</v>
      </c>
      <c r="I84" s="40">
        <f t="shared" si="22"/>
        <v>2008</v>
      </c>
      <c r="J84" s="40">
        <f t="shared" si="22"/>
        <v>1722</v>
      </c>
      <c r="K84" s="40">
        <f t="shared" si="22"/>
        <v>1800</v>
      </c>
      <c r="L84" s="40">
        <f t="shared" si="22"/>
        <v>36</v>
      </c>
      <c r="M84" s="40">
        <f t="shared" ref="M84:N84" si="23">M7+M26+M42</f>
        <v>90</v>
      </c>
      <c r="N84" s="323">
        <f t="shared" si="23"/>
        <v>90</v>
      </c>
      <c r="O84" s="480">
        <v>612</v>
      </c>
      <c r="P84" s="481"/>
      <c r="Q84" s="478">
        <v>864</v>
      </c>
      <c r="R84" s="479"/>
      <c r="S84" s="488">
        <v>612</v>
      </c>
      <c r="T84" s="481"/>
      <c r="U84" s="478">
        <v>864</v>
      </c>
      <c r="V84" s="488"/>
      <c r="W84" s="480">
        <v>612</v>
      </c>
      <c r="X84" s="481"/>
      <c r="Y84" s="478">
        <v>864</v>
      </c>
      <c r="Z84" s="479"/>
      <c r="AA84" s="480">
        <v>612</v>
      </c>
      <c r="AB84" s="481"/>
      <c r="AC84" s="478">
        <v>792</v>
      </c>
      <c r="AD84" s="479"/>
    </row>
    <row r="85" spans="1:30" ht="36.75" customHeight="1" thickBot="1" x14ac:dyDescent="0.3">
      <c r="A85" s="135" t="s">
        <v>150</v>
      </c>
      <c r="B85" s="136" t="s">
        <v>151</v>
      </c>
      <c r="C85" s="255"/>
      <c r="D85" s="255"/>
      <c r="E85" s="137"/>
      <c r="F85" s="138">
        <v>72</v>
      </c>
      <c r="G85" s="138"/>
      <c r="H85" s="256"/>
      <c r="I85" s="138"/>
      <c r="J85" s="138"/>
      <c r="K85" s="138"/>
      <c r="L85" s="138"/>
      <c r="M85" s="138"/>
      <c r="N85" s="139"/>
      <c r="O85" s="128"/>
      <c r="P85" s="129"/>
      <c r="Q85" s="130"/>
      <c r="R85" s="140"/>
      <c r="S85" s="336"/>
      <c r="T85" s="132"/>
      <c r="U85" s="130"/>
      <c r="V85" s="130"/>
      <c r="W85" s="131"/>
      <c r="X85" s="132"/>
      <c r="Y85" s="130"/>
      <c r="Z85" s="140"/>
      <c r="AA85" s="285"/>
      <c r="AB85" s="286"/>
      <c r="AC85" s="130"/>
      <c r="AD85" s="141"/>
    </row>
    <row r="86" spans="1:30" ht="15.75" thickBot="1" x14ac:dyDescent="0.3">
      <c r="A86" s="449" t="s">
        <v>155</v>
      </c>
      <c r="B86" s="450"/>
      <c r="C86" s="244"/>
      <c r="D86" s="244"/>
      <c r="E86" s="244"/>
      <c r="F86" s="240">
        <v>5904</v>
      </c>
      <c r="G86" s="133"/>
      <c r="H86" s="133"/>
      <c r="I86" s="133"/>
      <c r="J86" s="133"/>
      <c r="K86" s="133"/>
      <c r="L86" s="133"/>
      <c r="M86" s="133"/>
      <c r="N86" s="134"/>
      <c r="O86" s="306">
        <f>O7+O26+O41</f>
        <v>612</v>
      </c>
      <c r="P86" s="306"/>
      <c r="Q86" s="306">
        <f t="shared" ref="Q86:AD86" si="24">Q7+Q26+Q41</f>
        <v>864</v>
      </c>
      <c r="R86" s="349"/>
      <c r="S86" s="337">
        <f t="shared" si="24"/>
        <v>608</v>
      </c>
      <c r="T86" s="306">
        <f t="shared" si="24"/>
        <v>4</v>
      </c>
      <c r="U86" s="306">
        <f t="shared" si="24"/>
        <v>850</v>
      </c>
      <c r="V86" s="352">
        <f t="shared" si="24"/>
        <v>14</v>
      </c>
      <c r="W86" s="306">
        <f t="shared" si="24"/>
        <v>606</v>
      </c>
      <c r="X86" s="306">
        <f t="shared" si="24"/>
        <v>6</v>
      </c>
      <c r="Y86" s="306">
        <f t="shared" si="24"/>
        <v>852</v>
      </c>
      <c r="Z86" s="349">
        <f t="shared" si="24"/>
        <v>12</v>
      </c>
      <c r="AA86" s="306">
        <f t="shared" si="24"/>
        <v>604</v>
      </c>
      <c r="AB86" s="306">
        <f t="shared" si="24"/>
        <v>8</v>
      </c>
      <c r="AC86" s="306">
        <f t="shared" si="24"/>
        <v>776</v>
      </c>
      <c r="AD86" s="349">
        <f t="shared" si="24"/>
        <v>16</v>
      </c>
    </row>
    <row r="87" spans="1:30" ht="18.75" customHeight="1" x14ac:dyDescent="0.25">
      <c r="A87" s="443" t="s">
        <v>152</v>
      </c>
      <c r="B87" s="444"/>
      <c r="C87" s="444"/>
      <c r="D87" s="444"/>
      <c r="E87" s="444"/>
      <c r="F87" s="444"/>
      <c r="G87" s="445"/>
      <c r="H87" s="451" t="s">
        <v>33</v>
      </c>
      <c r="I87" s="453" t="s">
        <v>34</v>
      </c>
      <c r="J87" s="454"/>
      <c r="K87" s="454"/>
      <c r="L87" s="454"/>
      <c r="M87" s="454"/>
      <c r="N87" s="454"/>
      <c r="O87" s="295">
        <v>612</v>
      </c>
      <c r="P87" s="296">
        <v>0</v>
      </c>
      <c r="Q87" s="297">
        <v>828</v>
      </c>
      <c r="R87" s="350">
        <v>0</v>
      </c>
      <c r="S87" s="338">
        <v>536</v>
      </c>
      <c r="T87" s="296">
        <v>4</v>
      </c>
      <c r="U87" s="297">
        <v>634</v>
      </c>
      <c r="V87" s="297">
        <v>14</v>
      </c>
      <c r="W87" s="295">
        <v>282</v>
      </c>
      <c r="X87" s="296">
        <v>6</v>
      </c>
      <c r="Y87" s="297">
        <v>312</v>
      </c>
      <c r="Z87" s="350">
        <v>12</v>
      </c>
      <c r="AA87" s="295">
        <v>280</v>
      </c>
      <c r="AB87" s="296">
        <v>8</v>
      </c>
      <c r="AC87" s="297">
        <v>308</v>
      </c>
      <c r="AD87" s="298">
        <v>16</v>
      </c>
    </row>
    <row r="88" spans="1:30" ht="17.25" customHeight="1" x14ac:dyDescent="0.25">
      <c r="A88" s="443"/>
      <c r="B88" s="444"/>
      <c r="C88" s="444"/>
      <c r="D88" s="444"/>
      <c r="E88" s="444"/>
      <c r="F88" s="444"/>
      <c r="G88" s="445"/>
      <c r="H88" s="452"/>
      <c r="I88" s="455" t="s">
        <v>153</v>
      </c>
      <c r="J88" s="456"/>
      <c r="K88" s="456"/>
      <c r="L88" s="456"/>
      <c r="M88" s="456"/>
      <c r="N88" s="456"/>
      <c r="O88" s="501">
        <v>0</v>
      </c>
      <c r="P88" s="502"/>
      <c r="Q88" s="472">
        <v>0</v>
      </c>
      <c r="R88" s="473"/>
      <c r="S88" s="482">
        <v>36</v>
      </c>
      <c r="T88" s="483"/>
      <c r="U88" s="484">
        <v>72</v>
      </c>
      <c r="V88" s="482"/>
      <c r="W88" s="500">
        <v>144</v>
      </c>
      <c r="X88" s="483"/>
      <c r="Y88" s="484">
        <v>144</v>
      </c>
      <c r="Z88" s="485"/>
      <c r="AA88" s="492">
        <v>144</v>
      </c>
      <c r="AB88" s="493"/>
      <c r="AC88" s="486">
        <v>144</v>
      </c>
      <c r="AD88" s="487"/>
    </row>
    <row r="89" spans="1:30" ht="18" customHeight="1" x14ac:dyDescent="0.25">
      <c r="A89" s="443"/>
      <c r="B89" s="444"/>
      <c r="C89" s="444"/>
      <c r="D89" s="444"/>
      <c r="E89" s="444"/>
      <c r="F89" s="444"/>
      <c r="G89" s="445"/>
      <c r="H89" s="452"/>
      <c r="I89" s="457" t="s">
        <v>154</v>
      </c>
      <c r="J89" s="458"/>
      <c r="K89" s="458"/>
      <c r="L89" s="458"/>
      <c r="M89" s="458"/>
      <c r="N89" s="458"/>
      <c r="O89" s="501">
        <v>0</v>
      </c>
      <c r="P89" s="502"/>
      <c r="Q89" s="472">
        <v>0</v>
      </c>
      <c r="R89" s="473"/>
      <c r="S89" s="482">
        <v>36</v>
      </c>
      <c r="T89" s="483"/>
      <c r="U89" s="484">
        <v>108</v>
      </c>
      <c r="V89" s="482"/>
      <c r="W89" s="500">
        <v>144</v>
      </c>
      <c r="X89" s="483"/>
      <c r="Y89" s="484">
        <v>360</v>
      </c>
      <c r="Z89" s="485"/>
      <c r="AA89" s="492">
        <v>180</v>
      </c>
      <c r="AB89" s="493"/>
      <c r="AC89" s="486">
        <v>288</v>
      </c>
      <c r="AD89" s="487"/>
    </row>
    <row r="90" spans="1:30" ht="18" customHeight="1" x14ac:dyDescent="0.25">
      <c r="A90" s="443"/>
      <c r="B90" s="444"/>
      <c r="C90" s="444"/>
      <c r="D90" s="444"/>
      <c r="E90" s="444"/>
      <c r="F90" s="444"/>
      <c r="G90" s="445"/>
      <c r="H90" s="452"/>
      <c r="I90" s="457" t="s">
        <v>228</v>
      </c>
      <c r="J90" s="458"/>
      <c r="K90" s="458"/>
      <c r="L90" s="458"/>
      <c r="M90" s="458"/>
      <c r="N90" s="458"/>
      <c r="O90" s="501">
        <v>0</v>
      </c>
      <c r="P90" s="502"/>
      <c r="Q90" s="472">
        <v>36</v>
      </c>
      <c r="R90" s="473"/>
      <c r="S90" s="482">
        <v>0</v>
      </c>
      <c r="T90" s="483"/>
      <c r="U90" s="484">
        <v>36</v>
      </c>
      <c r="V90" s="482"/>
      <c r="W90" s="500">
        <v>36</v>
      </c>
      <c r="X90" s="483"/>
      <c r="Y90" s="484">
        <v>36</v>
      </c>
      <c r="Z90" s="485"/>
      <c r="AA90" s="492">
        <v>0</v>
      </c>
      <c r="AB90" s="493"/>
      <c r="AC90" s="486">
        <v>36</v>
      </c>
      <c r="AD90" s="487"/>
    </row>
    <row r="91" spans="1:30" ht="16.5" customHeight="1" x14ac:dyDescent="0.25">
      <c r="A91" s="443"/>
      <c r="B91" s="444"/>
      <c r="C91" s="444"/>
      <c r="D91" s="444"/>
      <c r="E91" s="444"/>
      <c r="F91" s="444"/>
      <c r="G91" s="445"/>
      <c r="H91" s="452"/>
      <c r="I91" s="455" t="s">
        <v>192</v>
      </c>
      <c r="J91" s="456"/>
      <c r="K91" s="456"/>
      <c r="L91" s="456"/>
      <c r="M91" s="456"/>
      <c r="N91" s="456"/>
      <c r="O91" s="494">
        <v>0</v>
      </c>
      <c r="P91" s="495"/>
      <c r="Q91" s="474">
        <v>3</v>
      </c>
      <c r="R91" s="475"/>
      <c r="S91" s="498">
        <v>0</v>
      </c>
      <c r="T91" s="495"/>
      <c r="U91" s="474" t="s">
        <v>182</v>
      </c>
      <c r="V91" s="498"/>
      <c r="W91" s="494" t="s">
        <v>182</v>
      </c>
      <c r="X91" s="495"/>
      <c r="Y91" s="474" t="s">
        <v>182</v>
      </c>
      <c r="Z91" s="475"/>
      <c r="AA91" s="494">
        <v>0</v>
      </c>
      <c r="AB91" s="495"/>
      <c r="AC91" s="474" t="s">
        <v>183</v>
      </c>
      <c r="AD91" s="475"/>
    </row>
    <row r="92" spans="1:30" ht="15.75" customHeight="1" thickBot="1" x14ac:dyDescent="0.3">
      <c r="A92" s="446"/>
      <c r="B92" s="447"/>
      <c r="C92" s="447"/>
      <c r="D92" s="447"/>
      <c r="E92" s="447"/>
      <c r="F92" s="447"/>
      <c r="G92" s="448"/>
      <c r="H92" s="452"/>
      <c r="I92" s="455" t="s">
        <v>35</v>
      </c>
      <c r="J92" s="456"/>
      <c r="K92" s="456"/>
      <c r="L92" s="456"/>
      <c r="M92" s="456"/>
      <c r="N92" s="456"/>
      <c r="O92" s="496">
        <v>2</v>
      </c>
      <c r="P92" s="497"/>
      <c r="Q92" s="476">
        <v>8</v>
      </c>
      <c r="R92" s="477"/>
      <c r="S92" s="499">
        <v>3</v>
      </c>
      <c r="T92" s="497"/>
      <c r="U92" s="476">
        <v>7</v>
      </c>
      <c r="V92" s="499"/>
      <c r="W92" s="496">
        <v>3</v>
      </c>
      <c r="X92" s="497"/>
      <c r="Y92" s="476">
        <v>4</v>
      </c>
      <c r="Z92" s="477"/>
      <c r="AA92" s="496">
        <v>2</v>
      </c>
      <c r="AB92" s="497"/>
      <c r="AC92" s="476">
        <v>8</v>
      </c>
      <c r="AD92" s="477"/>
    </row>
  </sheetData>
  <mergeCells count="125">
    <mergeCell ref="I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C41:E41"/>
    <mergeCell ref="AC91:AD91"/>
    <mergeCell ref="AC92:AD92"/>
    <mergeCell ref="C84:E84"/>
    <mergeCell ref="C73:E73"/>
    <mergeCell ref="C67:E67"/>
    <mergeCell ref="Y91:Z91"/>
    <mergeCell ref="Y92:Z92"/>
    <mergeCell ref="AA88:AB88"/>
    <mergeCell ref="AA89:AB89"/>
    <mergeCell ref="AA91:AB91"/>
    <mergeCell ref="AA92:AB92"/>
    <mergeCell ref="U91:V91"/>
    <mergeCell ref="U92:V92"/>
    <mergeCell ref="W88:X88"/>
    <mergeCell ref="W89:X89"/>
    <mergeCell ref="W91:X91"/>
    <mergeCell ref="W92:X92"/>
    <mergeCell ref="S91:T91"/>
    <mergeCell ref="S92:T92"/>
    <mergeCell ref="O88:P88"/>
    <mergeCell ref="O89:P89"/>
    <mergeCell ref="O91:P91"/>
    <mergeCell ref="O92:P92"/>
    <mergeCell ref="Q88:R88"/>
    <mergeCell ref="Q89:R89"/>
    <mergeCell ref="Q91:R91"/>
    <mergeCell ref="Q92:R92"/>
    <mergeCell ref="Y84:Z84"/>
    <mergeCell ref="O84:P84"/>
    <mergeCell ref="Q84:R84"/>
    <mergeCell ref="AA84:AB84"/>
    <mergeCell ref="AC84:AD84"/>
    <mergeCell ref="S88:T88"/>
    <mergeCell ref="S89:T89"/>
    <mergeCell ref="U88:V88"/>
    <mergeCell ref="U89:V89"/>
    <mergeCell ref="Y88:Z88"/>
    <mergeCell ref="Y89:Z89"/>
    <mergeCell ref="AC88:AD88"/>
    <mergeCell ref="AC89:AD89"/>
    <mergeCell ref="S84:T84"/>
    <mergeCell ref="U84:V84"/>
    <mergeCell ref="W84:X84"/>
    <mergeCell ref="C45:C46"/>
    <mergeCell ref="C7:E7"/>
    <mergeCell ref="C8:E8"/>
    <mergeCell ref="C17:E17"/>
    <mergeCell ref="C23:E23"/>
    <mergeCell ref="C26:E26"/>
    <mergeCell ref="M81:N81"/>
    <mergeCell ref="A87:G92"/>
    <mergeCell ref="A86:B86"/>
    <mergeCell ref="H87:H92"/>
    <mergeCell ref="I87:N87"/>
    <mergeCell ref="I88:N88"/>
    <mergeCell ref="I89:N89"/>
    <mergeCell ref="I91:N91"/>
    <mergeCell ref="I92:N92"/>
    <mergeCell ref="A84:B84"/>
    <mergeCell ref="A23:B23"/>
    <mergeCell ref="D52:D54"/>
    <mergeCell ref="D55:D56"/>
    <mergeCell ref="C47:C48"/>
    <mergeCell ref="C60:E60"/>
    <mergeCell ref="C50:E50"/>
    <mergeCell ref="C43:E43"/>
    <mergeCell ref="C42:E42"/>
    <mergeCell ref="C3:C5"/>
    <mergeCell ref="A17:B17"/>
    <mergeCell ref="A7:B7"/>
    <mergeCell ref="E3:E5"/>
    <mergeCell ref="D3:D5"/>
    <mergeCell ref="A1:A5"/>
    <mergeCell ref="B1:B5"/>
    <mergeCell ref="C1:E2"/>
    <mergeCell ref="F1:N1"/>
    <mergeCell ref="H2:N2"/>
    <mergeCell ref="I3:J3"/>
    <mergeCell ref="H3:H5"/>
    <mergeCell ref="F2:F5"/>
    <mergeCell ref="G2:G5"/>
    <mergeCell ref="I4:J4"/>
    <mergeCell ref="K3:K5"/>
    <mergeCell ref="M3:M5"/>
    <mergeCell ref="N3:N5"/>
    <mergeCell ref="L3:L5"/>
    <mergeCell ref="O1:AD1"/>
    <mergeCell ref="O2:R2"/>
    <mergeCell ref="O3:P3"/>
    <mergeCell ref="Q3:R3"/>
    <mergeCell ref="S3:T3"/>
    <mergeCell ref="U3:V3"/>
    <mergeCell ref="W3:X3"/>
    <mergeCell ref="Y3:Z3"/>
    <mergeCell ref="AA3:AB3"/>
    <mergeCell ref="AC3:AD3"/>
    <mergeCell ref="S2:V2"/>
    <mergeCell ref="W2:Z2"/>
    <mergeCell ref="AA2:AD2"/>
    <mergeCell ref="O81:P81"/>
    <mergeCell ref="Q81:R81"/>
    <mergeCell ref="Y81:Z81"/>
    <mergeCell ref="AA81:AB81"/>
    <mergeCell ref="AC81:AD81"/>
    <mergeCell ref="S81:T81"/>
    <mergeCell ref="U81:V81"/>
    <mergeCell ref="W81:X81"/>
    <mergeCell ref="AC4:AD4"/>
    <mergeCell ref="S4:T4"/>
    <mergeCell ref="U4:V4"/>
    <mergeCell ref="W4:X4"/>
    <mergeCell ref="Y4:Z4"/>
    <mergeCell ref="AA4:AB4"/>
    <mergeCell ref="Q4:R4"/>
    <mergeCell ref="O4:P4"/>
  </mergeCells>
  <phoneticPr fontId="2" type="noConversion"/>
  <pageMargins left="0.59055118110236227" right="0.11811023622047245" top="0.35433070866141736" bottom="0.35433070866141736" header="0.11811023622047245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D17" sqref="D17:E17"/>
    </sheetView>
  </sheetViews>
  <sheetFormatPr defaultRowHeight="15" x14ac:dyDescent="0.25"/>
  <cols>
    <col min="2" max="2" width="9.85546875" customWidth="1"/>
    <col min="4" max="4" width="12.42578125" customWidth="1"/>
    <col min="5" max="6" width="13.28515625" customWidth="1"/>
    <col min="7" max="7" width="16.140625" customWidth="1"/>
    <col min="8" max="8" width="11.5703125" customWidth="1"/>
    <col min="9" max="9" width="12.5703125" customWidth="1"/>
    <col min="10" max="10" width="14.42578125" customWidth="1"/>
  </cols>
  <sheetData>
    <row r="1" spans="1:10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4" spans="1:1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5.75" x14ac:dyDescent="0.25">
      <c r="A5" s="509" t="s">
        <v>208</v>
      </c>
      <c r="B5" s="509"/>
      <c r="C5" s="509"/>
      <c r="D5" s="509"/>
      <c r="E5" s="509"/>
      <c r="F5" s="509"/>
      <c r="G5" s="509"/>
      <c r="H5" s="509"/>
      <c r="I5" s="509"/>
      <c r="J5" s="33"/>
    </row>
    <row r="6" spans="1:10" ht="15.75" x14ac:dyDescent="0.25">
      <c r="A6" s="239"/>
      <c r="B6" s="239"/>
      <c r="C6" s="239"/>
      <c r="D6" s="239"/>
      <c r="E6" s="239"/>
      <c r="F6" s="239"/>
      <c r="G6" s="239"/>
      <c r="H6" s="239"/>
      <c r="I6" s="239"/>
      <c r="J6" s="33"/>
    </row>
    <row r="7" spans="1:10" ht="15.75" customHeight="1" x14ac:dyDescent="0.25">
      <c r="A7" s="239"/>
      <c r="B7" s="509" t="s">
        <v>119</v>
      </c>
      <c r="C7" s="509"/>
      <c r="D7" s="509"/>
      <c r="E7" s="509"/>
      <c r="F7" s="509"/>
      <c r="G7" s="509"/>
      <c r="H7" s="509"/>
      <c r="I7" s="509"/>
      <c r="J7" s="509"/>
    </row>
    <row r="8" spans="1:10" ht="15.75" x14ac:dyDescent="0.25">
      <c r="A8" s="45"/>
      <c r="B8" s="45"/>
      <c r="C8" s="45"/>
      <c r="D8" s="45"/>
      <c r="E8" s="45"/>
      <c r="F8" s="45"/>
      <c r="G8" s="45"/>
      <c r="H8" s="45"/>
      <c r="I8" s="45"/>
      <c r="J8" s="33"/>
    </row>
    <row r="9" spans="1:10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15.75" thickBot="1" x14ac:dyDescent="0.3"/>
    <row r="11" spans="1:10" ht="15.75" customHeight="1" x14ac:dyDescent="0.25">
      <c r="A11" s="503" t="s">
        <v>48</v>
      </c>
      <c r="B11" s="512" t="s">
        <v>49</v>
      </c>
      <c r="C11" s="513"/>
      <c r="D11" s="505" t="s">
        <v>210</v>
      </c>
      <c r="E11" s="506"/>
      <c r="F11" s="507" t="s">
        <v>120</v>
      </c>
      <c r="G11" s="507" t="s">
        <v>213</v>
      </c>
      <c r="H11" s="507" t="s">
        <v>52</v>
      </c>
      <c r="I11" s="507" t="s">
        <v>209</v>
      </c>
      <c r="J11" s="510" t="s">
        <v>53</v>
      </c>
    </row>
    <row r="12" spans="1:10" ht="54.75" customHeight="1" thickBot="1" x14ac:dyDescent="0.3">
      <c r="A12" s="504"/>
      <c r="B12" s="514"/>
      <c r="C12" s="515"/>
      <c r="D12" s="319" t="s">
        <v>211</v>
      </c>
      <c r="E12" s="319" t="s">
        <v>212</v>
      </c>
      <c r="F12" s="508"/>
      <c r="G12" s="508"/>
      <c r="H12" s="508"/>
      <c r="I12" s="508"/>
      <c r="J12" s="511"/>
    </row>
    <row r="13" spans="1:10" ht="15.75" x14ac:dyDescent="0.25">
      <c r="A13" s="315" t="s">
        <v>3</v>
      </c>
      <c r="B13" s="522">
        <v>1440</v>
      </c>
      <c r="C13" s="523"/>
      <c r="D13" s="316">
        <v>0</v>
      </c>
      <c r="E13" s="316">
        <v>0</v>
      </c>
      <c r="F13" s="316">
        <v>0</v>
      </c>
      <c r="G13" s="316" t="s">
        <v>227</v>
      </c>
      <c r="H13" s="317">
        <v>0</v>
      </c>
      <c r="I13" s="317">
        <v>11</v>
      </c>
      <c r="J13" s="318">
        <v>11</v>
      </c>
    </row>
    <row r="14" spans="1:10" ht="15.75" x14ac:dyDescent="0.25">
      <c r="A14" s="310" t="s">
        <v>4</v>
      </c>
      <c r="B14" s="516">
        <v>1170</v>
      </c>
      <c r="C14" s="517"/>
      <c r="D14" s="16">
        <v>108</v>
      </c>
      <c r="E14" s="16">
        <v>144</v>
      </c>
      <c r="F14" s="16">
        <v>18</v>
      </c>
      <c r="G14" s="16" t="s">
        <v>214</v>
      </c>
      <c r="H14" s="16">
        <v>0</v>
      </c>
      <c r="I14" s="16">
        <v>11</v>
      </c>
      <c r="J14" s="311">
        <v>11</v>
      </c>
    </row>
    <row r="15" spans="1:10" ht="15.75" x14ac:dyDescent="0.25">
      <c r="A15" s="310" t="s">
        <v>5</v>
      </c>
      <c r="B15" s="516">
        <v>594</v>
      </c>
      <c r="C15" s="517"/>
      <c r="D15" s="16">
        <v>288</v>
      </c>
      <c r="E15" s="16">
        <v>504</v>
      </c>
      <c r="F15" s="16">
        <v>18</v>
      </c>
      <c r="G15" s="16" t="s">
        <v>215</v>
      </c>
      <c r="H15" s="16">
        <v>0</v>
      </c>
      <c r="I15" s="16">
        <v>11</v>
      </c>
      <c r="J15" s="311">
        <v>11</v>
      </c>
    </row>
    <row r="16" spans="1:10" ht="16.5" thickBot="1" x14ac:dyDescent="0.3">
      <c r="A16" s="312" t="s">
        <v>78</v>
      </c>
      <c r="B16" s="518">
        <v>588</v>
      </c>
      <c r="C16" s="519"/>
      <c r="D16" s="313">
        <v>288</v>
      </c>
      <c r="E16" s="313">
        <v>468</v>
      </c>
      <c r="F16" s="313">
        <v>24</v>
      </c>
      <c r="G16" s="313" t="s">
        <v>214</v>
      </c>
      <c r="H16" s="313">
        <v>72</v>
      </c>
      <c r="I16" s="313">
        <v>2</v>
      </c>
      <c r="J16" s="314">
        <v>2</v>
      </c>
    </row>
    <row r="17" spans="1:10" ht="16.5" thickBot="1" x14ac:dyDescent="0.3">
      <c r="A17" s="307" t="s">
        <v>33</v>
      </c>
      <c r="B17" s="520">
        <f>B13+B14+B15+B16</f>
        <v>3792</v>
      </c>
      <c r="C17" s="521"/>
      <c r="D17" s="308">
        <f t="shared" ref="D17" si="0">D13+D14+D15+D16</f>
        <v>684</v>
      </c>
      <c r="E17" s="308">
        <f t="shared" ref="E17" si="1">E13+E14+E15+E16</f>
        <v>1116</v>
      </c>
      <c r="F17" s="308">
        <f t="shared" ref="F17" si="2">F13+F14+F15+F16</f>
        <v>60</v>
      </c>
      <c r="G17" s="308">
        <v>180</v>
      </c>
      <c r="H17" s="308">
        <f t="shared" ref="H17" si="3">H13+H14+H15+H16</f>
        <v>72</v>
      </c>
      <c r="I17" s="308">
        <f t="shared" ref="I17:J17" si="4">I13+I14+I15+I16</f>
        <v>35</v>
      </c>
      <c r="J17" s="309">
        <f t="shared" si="4"/>
        <v>35</v>
      </c>
    </row>
  </sheetData>
  <mergeCells count="15">
    <mergeCell ref="B14:C14"/>
    <mergeCell ref="B15:C15"/>
    <mergeCell ref="B16:C16"/>
    <mergeCell ref="B17:C17"/>
    <mergeCell ref="H11:H12"/>
    <mergeCell ref="B13:C13"/>
    <mergeCell ref="A11:A12"/>
    <mergeCell ref="D11:E11"/>
    <mergeCell ref="F11:F12"/>
    <mergeCell ref="G11:G12"/>
    <mergeCell ref="A5:I5"/>
    <mergeCell ref="B7:J7"/>
    <mergeCell ref="I11:I12"/>
    <mergeCell ref="J11:J12"/>
    <mergeCell ref="B11:C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"/>
  <sheetViews>
    <sheetView workbookViewId="0">
      <selection activeCell="G13" sqref="G13:R13"/>
    </sheetView>
  </sheetViews>
  <sheetFormatPr defaultRowHeight="15" x14ac:dyDescent="0.25"/>
  <cols>
    <col min="2" max="2" width="25" style="2" customWidth="1"/>
    <col min="3" max="3" width="5.140625" customWidth="1"/>
    <col min="4" max="4" width="4.85546875" customWidth="1"/>
    <col min="5" max="5" width="5.7109375" customWidth="1"/>
    <col min="6" max="6" width="5.140625" customWidth="1"/>
    <col min="7" max="7" width="5.28515625" customWidth="1"/>
    <col min="8" max="8" width="5.85546875" customWidth="1"/>
    <col min="9" max="9" width="6.140625" customWidth="1"/>
    <col min="10" max="10" width="5.85546875" customWidth="1"/>
    <col min="11" max="11" width="6" customWidth="1"/>
    <col min="12" max="12" width="6.28515625" customWidth="1"/>
    <col min="13" max="13" width="6" customWidth="1"/>
    <col min="14" max="14" width="5.42578125" customWidth="1"/>
    <col min="15" max="15" width="6.42578125" customWidth="1"/>
    <col min="16" max="16" width="6.140625" customWidth="1"/>
    <col min="17" max="17" width="7" customWidth="1"/>
    <col min="18" max="18" width="7.28515625" customWidth="1"/>
  </cols>
  <sheetData>
    <row r="3" spans="1:19" ht="18.75" x14ac:dyDescent="0.3">
      <c r="B3" s="528"/>
      <c r="C3" s="528"/>
      <c r="D3" s="528"/>
      <c r="E3" s="528"/>
      <c r="F3" s="528"/>
      <c r="G3" s="528"/>
      <c r="H3" s="528"/>
      <c r="I3" s="529"/>
      <c r="J3" s="529"/>
      <c r="K3" s="529"/>
    </row>
    <row r="4" spans="1:19" ht="51.75" customHeight="1" x14ac:dyDescent="0.25">
      <c r="B4" s="530" t="s">
        <v>41</v>
      </c>
      <c r="C4" s="531"/>
      <c r="D4" s="531"/>
      <c r="E4" s="531"/>
      <c r="F4" s="531"/>
      <c r="G4" s="531"/>
      <c r="H4" s="531"/>
    </row>
    <row r="5" spans="1:19" ht="29.25" customHeight="1" thickBot="1" x14ac:dyDescent="0.3">
      <c r="B5" s="536" t="s">
        <v>132</v>
      </c>
      <c r="C5" s="537"/>
      <c r="D5" s="537"/>
      <c r="E5" s="537"/>
      <c r="F5" s="537"/>
      <c r="G5" s="537"/>
      <c r="H5" s="537"/>
    </row>
    <row r="6" spans="1:19" ht="20.25" customHeight="1" x14ac:dyDescent="0.25">
      <c r="A6" s="93" t="s">
        <v>42</v>
      </c>
      <c r="B6" s="94" t="s">
        <v>117</v>
      </c>
      <c r="C6" s="534" t="s">
        <v>6</v>
      </c>
      <c r="D6" s="535"/>
      <c r="E6" s="532" t="s">
        <v>7</v>
      </c>
      <c r="F6" s="533"/>
      <c r="G6" s="534" t="s">
        <v>8</v>
      </c>
      <c r="H6" s="535"/>
      <c r="I6" s="532" t="s">
        <v>9</v>
      </c>
      <c r="J6" s="533"/>
      <c r="K6" s="534" t="s">
        <v>10</v>
      </c>
      <c r="L6" s="535"/>
      <c r="M6" s="532" t="s">
        <v>11</v>
      </c>
      <c r="N6" s="533"/>
      <c r="O6" s="524" t="s">
        <v>79</v>
      </c>
      <c r="P6" s="525"/>
      <c r="Q6" s="526" t="s">
        <v>80</v>
      </c>
      <c r="R6" s="527"/>
    </row>
    <row r="7" spans="1:19" x14ac:dyDescent="0.25">
      <c r="A7" s="75"/>
      <c r="B7" s="76"/>
      <c r="C7" s="75" t="s">
        <v>43</v>
      </c>
      <c r="D7" s="1" t="s">
        <v>44</v>
      </c>
      <c r="E7" s="1" t="s">
        <v>43</v>
      </c>
      <c r="F7" s="76" t="s">
        <v>44</v>
      </c>
      <c r="G7" s="75" t="s">
        <v>43</v>
      </c>
      <c r="H7" s="1" t="s">
        <v>44</v>
      </c>
      <c r="I7" s="1" t="s">
        <v>43</v>
      </c>
      <c r="J7" s="76" t="s">
        <v>44</v>
      </c>
      <c r="K7" s="75" t="s">
        <v>43</v>
      </c>
      <c r="L7" s="1" t="s">
        <v>44</v>
      </c>
      <c r="M7" s="1" t="s">
        <v>43</v>
      </c>
      <c r="N7" s="76" t="s">
        <v>44</v>
      </c>
      <c r="O7" s="75" t="s">
        <v>43</v>
      </c>
      <c r="P7" s="1" t="s">
        <v>44</v>
      </c>
      <c r="Q7" s="1" t="s">
        <v>43</v>
      </c>
      <c r="R7" s="76" t="s">
        <v>44</v>
      </c>
    </row>
    <row r="8" spans="1:19" ht="57" customHeight="1" x14ac:dyDescent="0.25">
      <c r="A8" s="75" t="s">
        <v>45</v>
      </c>
      <c r="B8" s="95" t="s">
        <v>89</v>
      </c>
      <c r="C8" s="75"/>
      <c r="D8" s="1"/>
      <c r="E8" s="1"/>
      <c r="F8" s="76"/>
      <c r="G8" s="77">
        <v>36</v>
      </c>
      <c r="H8" s="73">
        <v>36</v>
      </c>
      <c r="I8" s="73">
        <v>36</v>
      </c>
      <c r="J8" s="78">
        <v>72</v>
      </c>
      <c r="K8" s="88"/>
      <c r="L8" s="3"/>
      <c r="M8" s="3"/>
      <c r="N8" s="89"/>
      <c r="O8" s="84"/>
      <c r="P8" s="74"/>
      <c r="Q8" s="74"/>
      <c r="R8" s="85"/>
    </row>
    <row r="9" spans="1:19" ht="63" customHeight="1" x14ac:dyDescent="0.25">
      <c r="A9" s="75" t="s">
        <v>46</v>
      </c>
      <c r="B9" s="95" t="s">
        <v>93</v>
      </c>
      <c r="C9" s="75"/>
      <c r="D9" s="1"/>
      <c r="E9" s="1"/>
      <c r="F9" s="76"/>
      <c r="G9" s="75"/>
      <c r="H9" s="44"/>
      <c r="I9" s="44"/>
      <c r="J9" s="79"/>
      <c r="K9" s="77">
        <v>72</v>
      </c>
      <c r="L9" s="73">
        <v>36</v>
      </c>
      <c r="M9" s="73">
        <v>144</v>
      </c>
      <c r="N9" s="78">
        <v>360</v>
      </c>
      <c r="O9" s="84"/>
      <c r="P9" s="74"/>
      <c r="Q9" s="74"/>
      <c r="R9" s="85"/>
    </row>
    <row r="10" spans="1:19" ht="63" customHeight="1" x14ac:dyDescent="0.25">
      <c r="A10" s="75" t="s">
        <v>29</v>
      </c>
      <c r="B10" s="95" t="s">
        <v>98</v>
      </c>
      <c r="C10" s="75"/>
      <c r="D10" s="1"/>
      <c r="E10" s="1"/>
      <c r="F10" s="76"/>
      <c r="G10" s="75"/>
      <c r="H10" s="1"/>
      <c r="I10" s="73">
        <v>36</v>
      </c>
      <c r="J10" s="78">
        <v>36</v>
      </c>
      <c r="K10" s="77">
        <v>72</v>
      </c>
      <c r="L10" s="73">
        <v>108</v>
      </c>
      <c r="M10" s="44"/>
      <c r="N10" s="79"/>
      <c r="O10" s="97"/>
      <c r="P10" s="44"/>
      <c r="Q10" s="74"/>
      <c r="R10" s="85"/>
    </row>
    <row r="11" spans="1:19" ht="63.75" customHeight="1" x14ac:dyDescent="0.25">
      <c r="A11" s="75" t="s">
        <v>47</v>
      </c>
      <c r="B11" s="95" t="s">
        <v>101</v>
      </c>
      <c r="C11" s="75"/>
      <c r="D11" s="1"/>
      <c r="E11" s="1"/>
      <c r="F11" s="76"/>
      <c r="G11" s="75"/>
      <c r="H11" s="1"/>
      <c r="I11" s="1"/>
      <c r="J11" s="76"/>
      <c r="K11" s="88"/>
      <c r="L11" s="3"/>
      <c r="M11" s="3"/>
      <c r="N11" s="89"/>
      <c r="O11" s="86">
        <v>36</v>
      </c>
      <c r="P11" s="83">
        <v>36</v>
      </c>
      <c r="Q11" s="83">
        <v>36</v>
      </c>
      <c r="R11" s="87">
        <v>72</v>
      </c>
    </row>
    <row r="12" spans="1:19" ht="63" customHeight="1" x14ac:dyDescent="0.25">
      <c r="A12" s="96" t="s">
        <v>60</v>
      </c>
      <c r="B12" s="95" t="s">
        <v>105</v>
      </c>
      <c r="C12" s="75"/>
      <c r="D12" s="1"/>
      <c r="E12" s="1"/>
      <c r="F12" s="76"/>
      <c r="G12" s="75"/>
      <c r="H12" s="1"/>
      <c r="I12" s="1"/>
      <c r="J12" s="76"/>
      <c r="K12" s="88"/>
      <c r="L12" s="3"/>
      <c r="M12" s="3"/>
      <c r="N12" s="89"/>
      <c r="O12" s="86">
        <v>108</v>
      </c>
      <c r="P12" s="83">
        <v>144</v>
      </c>
      <c r="Q12" s="83">
        <v>108</v>
      </c>
      <c r="R12" s="87">
        <v>216</v>
      </c>
    </row>
    <row r="13" spans="1:19" ht="15.75" thickBot="1" x14ac:dyDescent="0.3">
      <c r="A13" s="90"/>
      <c r="B13" s="92" t="s">
        <v>33</v>
      </c>
      <c r="C13" s="90">
        <f>SUM(C8:C11)</f>
        <v>0</v>
      </c>
      <c r="D13" s="91">
        <f t="shared" ref="D13:L13" si="0">SUM(D8:D11)</f>
        <v>0</v>
      </c>
      <c r="E13" s="91">
        <f t="shared" si="0"/>
        <v>0</v>
      </c>
      <c r="F13" s="92">
        <f t="shared" si="0"/>
        <v>0</v>
      </c>
      <c r="G13" s="80">
        <f>SUM(G8:G12)</f>
        <v>36</v>
      </c>
      <c r="H13" s="81">
        <f t="shared" si="0"/>
        <v>36</v>
      </c>
      <c r="I13" s="81">
        <f t="shared" si="0"/>
        <v>72</v>
      </c>
      <c r="J13" s="82">
        <f t="shared" si="0"/>
        <v>108</v>
      </c>
      <c r="K13" s="90">
        <f>SUM(K9:K12)</f>
        <v>144</v>
      </c>
      <c r="L13" s="91">
        <f t="shared" si="0"/>
        <v>144</v>
      </c>
      <c r="M13" s="91">
        <f>SUM(M9:M12)</f>
        <v>144</v>
      </c>
      <c r="N13" s="92">
        <f>SUM(N9:N12)</f>
        <v>360</v>
      </c>
      <c r="O13" s="80">
        <f>SUM(O9:O12)</f>
        <v>144</v>
      </c>
      <c r="P13" s="81">
        <f>SUM(P8:P12)</f>
        <v>180</v>
      </c>
      <c r="Q13" s="81">
        <f>SUM(Q8:Q12)</f>
        <v>144</v>
      </c>
      <c r="R13" s="82">
        <f>SUM(R8:R12)</f>
        <v>288</v>
      </c>
      <c r="S13">
        <f>SUM(G13:R13)</f>
        <v>1800</v>
      </c>
    </row>
  </sheetData>
  <mergeCells count="11">
    <mergeCell ref="O6:P6"/>
    <mergeCell ref="Q6:R6"/>
    <mergeCell ref="B3:K3"/>
    <mergeCell ref="B4:H4"/>
    <mergeCell ref="M6:N6"/>
    <mergeCell ref="C6:D6"/>
    <mergeCell ref="E6:F6"/>
    <mergeCell ref="G6:H6"/>
    <mergeCell ref="I6:J6"/>
    <mergeCell ref="K6:L6"/>
    <mergeCell ref="B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workbookViewId="0">
      <selection activeCell="N28" sqref="N28"/>
    </sheetView>
  </sheetViews>
  <sheetFormatPr defaultRowHeight="15" x14ac:dyDescent="0.25"/>
  <cols>
    <col min="5" max="5" width="9.85546875" customWidth="1"/>
    <col min="11" max="11" width="10" customWidth="1"/>
  </cols>
  <sheetData>
    <row r="1" spans="1:15" ht="15.75" customHeight="1" x14ac:dyDescent="0.25">
      <c r="A1" s="509" t="s">
        <v>200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5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5" ht="15.75" customHeight="1" x14ac:dyDescent="0.25">
      <c r="A3" s="509" t="s">
        <v>119</v>
      </c>
      <c r="B3" s="509"/>
      <c r="C3" s="509"/>
      <c r="D3" s="509"/>
      <c r="E3" s="509"/>
      <c r="F3" s="509"/>
      <c r="G3" s="509"/>
      <c r="H3" s="509"/>
      <c r="I3" s="509"/>
    </row>
    <row r="4" spans="1:15" ht="15.75" x14ac:dyDescent="0.25">
      <c r="A4" s="239"/>
      <c r="B4" s="239"/>
      <c r="C4" s="239"/>
      <c r="D4" s="239"/>
      <c r="E4" s="239"/>
      <c r="F4" s="239"/>
      <c r="G4" s="239"/>
      <c r="H4" s="239"/>
      <c r="I4" s="239"/>
    </row>
    <row r="5" spans="1:15" ht="15" customHeight="1" x14ac:dyDescent="0.25">
      <c r="A5" s="538" t="s">
        <v>201</v>
      </c>
      <c r="B5" s="538" t="s">
        <v>202</v>
      </c>
      <c r="C5" s="538" t="s">
        <v>57</v>
      </c>
      <c r="D5" s="538" t="s">
        <v>203</v>
      </c>
      <c r="E5" s="538" t="s">
        <v>38</v>
      </c>
      <c r="F5" s="538" t="s">
        <v>53</v>
      </c>
      <c r="G5" s="538" t="s">
        <v>204</v>
      </c>
      <c r="H5" s="538" t="s">
        <v>202</v>
      </c>
      <c r="I5" s="538" t="s">
        <v>57</v>
      </c>
      <c r="J5" s="538" t="s">
        <v>203</v>
      </c>
      <c r="K5" s="538" t="s">
        <v>38</v>
      </c>
      <c r="L5" s="538" t="s">
        <v>53</v>
      </c>
      <c r="M5" s="538" t="s">
        <v>150</v>
      </c>
      <c r="N5" s="538" t="s">
        <v>205</v>
      </c>
      <c r="O5" s="538" t="s">
        <v>33</v>
      </c>
    </row>
    <row r="6" spans="1:15" x14ac:dyDescent="0.25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</row>
    <row r="7" spans="1:15" ht="21.75" customHeight="1" x14ac:dyDescent="0.25">
      <c r="A7" s="540"/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</row>
    <row r="8" spans="1:15" x14ac:dyDescent="0.25">
      <c r="A8" s="299" t="s">
        <v>3</v>
      </c>
      <c r="B8" s="69">
        <v>17</v>
      </c>
      <c r="C8" s="300" t="s">
        <v>206</v>
      </c>
      <c r="D8" s="69" t="s">
        <v>206</v>
      </c>
      <c r="E8" s="69" t="s">
        <v>206</v>
      </c>
      <c r="F8" s="69">
        <v>2</v>
      </c>
      <c r="G8" s="301">
        <v>19</v>
      </c>
      <c r="H8" s="69">
        <v>23</v>
      </c>
      <c r="I8" s="299" t="s">
        <v>206</v>
      </c>
      <c r="J8" s="299" t="s">
        <v>206</v>
      </c>
      <c r="K8" s="299">
        <v>1</v>
      </c>
      <c r="L8" s="299">
        <v>9</v>
      </c>
      <c r="M8" s="299" t="s">
        <v>206</v>
      </c>
      <c r="N8" s="302">
        <v>33</v>
      </c>
      <c r="O8" s="302">
        <v>52</v>
      </c>
    </row>
    <row r="9" spans="1:15" x14ac:dyDescent="0.25">
      <c r="A9" s="299" t="s">
        <v>4</v>
      </c>
      <c r="B9" s="299">
        <v>15</v>
      </c>
      <c r="C9" s="303">
        <v>1</v>
      </c>
      <c r="D9" s="299">
        <v>1</v>
      </c>
      <c r="E9" s="299" t="s">
        <v>206</v>
      </c>
      <c r="F9" s="299">
        <v>2</v>
      </c>
      <c r="G9" s="302">
        <v>19</v>
      </c>
      <c r="H9" s="299">
        <v>18</v>
      </c>
      <c r="I9" s="299">
        <v>2</v>
      </c>
      <c r="J9" s="299">
        <v>3</v>
      </c>
      <c r="K9" s="299">
        <v>1</v>
      </c>
      <c r="L9" s="299">
        <v>9</v>
      </c>
      <c r="M9" s="299" t="s">
        <v>206</v>
      </c>
      <c r="N9" s="302">
        <v>33</v>
      </c>
      <c r="O9" s="302">
        <v>52</v>
      </c>
    </row>
    <row r="10" spans="1:15" x14ac:dyDescent="0.25">
      <c r="A10" s="299" t="s">
        <v>5</v>
      </c>
      <c r="B10" s="299">
        <v>8</v>
      </c>
      <c r="C10" s="303">
        <v>4</v>
      </c>
      <c r="D10" s="299">
        <v>4</v>
      </c>
      <c r="E10" s="299">
        <v>1</v>
      </c>
      <c r="F10" s="299">
        <v>2</v>
      </c>
      <c r="G10" s="302">
        <v>19</v>
      </c>
      <c r="H10" s="299">
        <v>9</v>
      </c>
      <c r="I10" s="299">
        <v>4</v>
      </c>
      <c r="J10" s="299">
        <v>10</v>
      </c>
      <c r="K10" s="299">
        <v>1</v>
      </c>
      <c r="L10" s="299">
        <v>9</v>
      </c>
      <c r="M10" s="299" t="s">
        <v>206</v>
      </c>
      <c r="N10" s="302">
        <v>33</v>
      </c>
      <c r="O10" s="302">
        <v>52</v>
      </c>
    </row>
    <row r="11" spans="1:15" x14ac:dyDescent="0.25">
      <c r="A11" s="299" t="s">
        <v>78</v>
      </c>
      <c r="B11" s="299">
        <v>8</v>
      </c>
      <c r="C11" s="303">
        <v>4</v>
      </c>
      <c r="D11" s="299">
        <v>5</v>
      </c>
      <c r="E11" s="299" t="s">
        <v>206</v>
      </c>
      <c r="F11" s="299">
        <v>2</v>
      </c>
      <c r="G11" s="302">
        <v>19</v>
      </c>
      <c r="H11" s="299">
        <v>9</v>
      </c>
      <c r="I11" s="299">
        <v>4</v>
      </c>
      <c r="J11" s="299">
        <v>8</v>
      </c>
      <c r="K11" s="299">
        <v>1</v>
      </c>
      <c r="L11" s="299" t="s">
        <v>206</v>
      </c>
      <c r="M11" s="299">
        <v>2</v>
      </c>
      <c r="N11" s="302">
        <v>24</v>
      </c>
      <c r="O11" s="302">
        <v>43</v>
      </c>
    </row>
    <row r="12" spans="1:15" x14ac:dyDescent="0.25">
      <c r="A12" s="304" t="s">
        <v>207</v>
      </c>
      <c r="B12" s="301">
        <v>48</v>
      </c>
      <c r="C12" s="305">
        <v>9</v>
      </c>
      <c r="D12" s="301">
        <v>10</v>
      </c>
      <c r="E12" s="305">
        <v>1</v>
      </c>
      <c r="F12" s="301">
        <v>8</v>
      </c>
      <c r="G12" s="305">
        <v>76</v>
      </c>
      <c r="H12" s="301">
        <v>59</v>
      </c>
      <c r="I12" s="305">
        <v>10</v>
      </c>
      <c r="J12" s="305">
        <v>21</v>
      </c>
      <c r="K12" s="305">
        <v>4</v>
      </c>
      <c r="L12" s="301">
        <v>27</v>
      </c>
      <c r="M12" s="305">
        <v>2</v>
      </c>
      <c r="N12" s="305">
        <v>123</v>
      </c>
      <c r="O12" s="305">
        <v>199</v>
      </c>
    </row>
    <row r="16" spans="1:15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5.75" customHeight="1" x14ac:dyDescent="0.25">
      <c r="A18" s="509" t="s">
        <v>131</v>
      </c>
      <c r="B18" s="509"/>
      <c r="C18" s="509"/>
      <c r="D18" s="509"/>
      <c r="E18" s="509"/>
      <c r="F18" s="509"/>
      <c r="G18" s="509"/>
      <c r="H18" s="509"/>
      <c r="I18" s="509"/>
      <c r="J18" s="509"/>
    </row>
    <row r="19" spans="1:10" ht="15.75" x14ac:dyDescent="0.25">
      <c r="A19" s="239"/>
      <c r="B19" s="239"/>
      <c r="C19" s="239"/>
      <c r="D19" s="239"/>
      <c r="E19" s="239"/>
      <c r="F19" s="239"/>
      <c r="G19" s="239"/>
      <c r="H19" s="239"/>
      <c r="I19" s="239"/>
      <c r="J19" s="33"/>
    </row>
    <row r="20" spans="1:10" ht="15.75" x14ac:dyDescent="0.25">
      <c r="A20" s="239"/>
      <c r="B20" s="509" t="s">
        <v>119</v>
      </c>
      <c r="C20" s="509"/>
      <c r="D20" s="509"/>
      <c r="E20" s="509"/>
      <c r="F20" s="509"/>
      <c r="G20" s="509"/>
      <c r="H20" s="509"/>
      <c r="I20" s="509"/>
      <c r="J20" s="509"/>
    </row>
    <row r="21" spans="1:10" ht="15.75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33"/>
    </row>
    <row r="22" spans="1:1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48" customHeight="1" x14ac:dyDescent="0.25">
      <c r="A23" s="541" t="s">
        <v>48</v>
      </c>
      <c r="B23" s="543" t="s">
        <v>49</v>
      </c>
      <c r="C23" s="544"/>
      <c r="D23" s="543" t="s">
        <v>50</v>
      </c>
      <c r="E23" s="544"/>
      <c r="F23" s="541" t="s">
        <v>116</v>
      </c>
      <c r="G23" s="541" t="s">
        <v>51</v>
      </c>
      <c r="H23" s="541" t="s">
        <v>52</v>
      </c>
      <c r="I23" s="541" t="s">
        <v>53</v>
      </c>
      <c r="J23" s="541" t="s">
        <v>33</v>
      </c>
    </row>
    <row r="24" spans="1:10" ht="31.5" x14ac:dyDescent="0.25">
      <c r="A24" s="542"/>
      <c r="B24" s="46" t="s">
        <v>6</v>
      </c>
      <c r="C24" s="46" t="s">
        <v>7</v>
      </c>
      <c r="D24" s="46" t="s">
        <v>54</v>
      </c>
      <c r="E24" s="46" t="s">
        <v>55</v>
      </c>
      <c r="F24" s="542"/>
      <c r="G24" s="542"/>
      <c r="H24" s="542"/>
      <c r="I24" s="542"/>
      <c r="J24" s="542"/>
    </row>
    <row r="25" spans="1:10" ht="15.75" x14ac:dyDescent="0.25">
      <c r="A25" s="16" t="s">
        <v>3</v>
      </c>
      <c r="B25" s="43">
        <v>17</v>
      </c>
      <c r="C25" s="43">
        <v>23</v>
      </c>
      <c r="D25" s="43"/>
      <c r="E25" s="43"/>
      <c r="F25" s="43"/>
      <c r="G25" s="43">
        <v>1</v>
      </c>
      <c r="H25" s="16"/>
      <c r="I25" s="16">
        <v>11</v>
      </c>
      <c r="J25" s="16">
        <f>SUM(B25:I25)</f>
        <v>52</v>
      </c>
    </row>
    <row r="26" spans="1:10" ht="15.75" x14ac:dyDescent="0.25">
      <c r="A26" s="16" t="s">
        <v>4</v>
      </c>
      <c r="B26" s="16">
        <v>15</v>
      </c>
      <c r="C26" s="16">
        <v>18</v>
      </c>
      <c r="D26" s="16">
        <v>3</v>
      </c>
      <c r="E26" s="16">
        <v>4</v>
      </c>
      <c r="F26" s="16"/>
      <c r="G26" s="16">
        <v>1</v>
      </c>
      <c r="H26" s="16"/>
      <c r="I26" s="16">
        <v>11</v>
      </c>
      <c r="J26" s="16">
        <f>B26+C26+D26+E26+G26+I26</f>
        <v>52</v>
      </c>
    </row>
    <row r="27" spans="1:10" ht="15.75" x14ac:dyDescent="0.25">
      <c r="A27" s="16" t="s">
        <v>5</v>
      </c>
      <c r="B27" s="16">
        <v>8</v>
      </c>
      <c r="C27" s="16">
        <v>9</v>
      </c>
      <c r="D27" s="16">
        <v>8</v>
      </c>
      <c r="E27" s="16">
        <v>14</v>
      </c>
      <c r="F27" s="16"/>
      <c r="G27" s="16">
        <v>2</v>
      </c>
      <c r="H27" s="16"/>
      <c r="I27" s="16">
        <v>11</v>
      </c>
      <c r="J27" s="16">
        <f>SUM(B27:I27)</f>
        <v>52</v>
      </c>
    </row>
    <row r="28" spans="1:10" ht="15.75" x14ac:dyDescent="0.25">
      <c r="A28" s="16" t="s">
        <v>78</v>
      </c>
      <c r="B28" s="16">
        <v>8</v>
      </c>
      <c r="C28" s="16">
        <v>9</v>
      </c>
      <c r="D28" s="16">
        <v>8</v>
      </c>
      <c r="E28" s="16">
        <v>13</v>
      </c>
      <c r="F28" s="16"/>
      <c r="G28" s="16">
        <v>1</v>
      </c>
      <c r="H28" s="16">
        <v>2</v>
      </c>
      <c r="I28" s="16">
        <v>2</v>
      </c>
      <c r="J28" s="16">
        <f>SUM(B28:I28)</f>
        <v>43</v>
      </c>
    </row>
    <row r="29" spans="1:10" ht="15.75" x14ac:dyDescent="0.25">
      <c r="A29" s="321" t="s">
        <v>33</v>
      </c>
      <c r="B29" s="322">
        <f>B25+B26+B27+B28</f>
        <v>48</v>
      </c>
      <c r="C29" s="322">
        <f t="shared" ref="C29:J29" si="0">C25+C26+C27+C28</f>
        <v>59</v>
      </c>
      <c r="D29" s="322">
        <f t="shared" si="0"/>
        <v>19</v>
      </c>
      <c r="E29" s="322">
        <f t="shared" si="0"/>
        <v>31</v>
      </c>
      <c r="F29" s="322">
        <f t="shared" si="0"/>
        <v>0</v>
      </c>
      <c r="G29" s="322">
        <f t="shared" si="0"/>
        <v>5</v>
      </c>
      <c r="H29" s="322">
        <f t="shared" si="0"/>
        <v>2</v>
      </c>
      <c r="I29" s="322">
        <f t="shared" si="0"/>
        <v>35</v>
      </c>
      <c r="J29" s="322">
        <f t="shared" si="0"/>
        <v>199</v>
      </c>
    </row>
  </sheetData>
  <mergeCells count="27">
    <mergeCell ref="H23:H24"/>
    <mergeCell ref="I23:I24"/>
    <mergeCell ref="J23:J24"/>
    <mergeCell ref="A18:J18"/>
    <mergeCell ref="N5:N7"/>
    <mergeCell ref="C5:C7"/>
    <mergeCell ref="D5:D7"/>
    <mergeCell ref="E5:E7"/>
    <mergeCell ref="F5:F7"/>
    <mergeCell ref="G5:G7"/>
    <mergeCell ref="H5:H7"/>
    <mergeCell ref="O5:O7"/>
    <mergeCell ref="A1:K1"/>
    <mergeCell ref="B20:J20"/>
    <mergeCell ref="A23:A24"/>
    <mergeCell ref="B23:C23"/>
    <mergeCell ref="D23:E23"/>
    <mergeCell ref="F23:F24"/>
    <mergeCell ref="G23:G24"/>
    <mergeCell ref="I5:I7"/>
    <mergeCell ref="J5:J7"/>
    <mergeCell ref="K5:K7"/>
    <mergeCell ref="L5:L7"/>
    <mergeCell ref="M5:M7"/>
    <mergeCell ref="A3:I3"/>
    <mergeCell ref="A5:A7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Повар Кондитер</vt:lpstr>
      <vt:lpstr>Сводные по бюджету времени</vt:lpstr>
      <vt:lpstr>Практика</vt:lpstr>
      <vt:lpstr>Свод в неделях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2020-06-29T05:55:49Z</dcterms:modified>
</cp:coreProperties>
</file>